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<sst xmlns="http://schemas.openxmlformats.org/spreadsheetml/2006/main" count="272" uniqueCount="63">
  <si>
    <t>︳</t>
  </si>
  <si>
    <t>—</t>
  </si>
  <si>
    <r>
      <t>50.01-90.00mm</t>
    </r>
    <r>
      <rPr>
        <sz val="12"/>
        <rFont val="新細明體"/>
        <family val="1"/>
      </rPr>
      <t>之厚度之鋼種有</t>
    </r>
    <r>
      <rPr>
        <sz val="12"/>
        <rFont val="Times New Roman"/>
        <family val="1"/>
      </rPr>
      <t>:SS400</t>
    </r>
    <r>
      <rPr>
        <sz val="12"/>
        <rFont val="新細明體"/>
        <family val="1"/>
      </rPr>
      <t>，</t>
    </r>
    <r>
      <rPr>
        <sz val="12"/>
        <rFont val="Times New Roman"/>
        <family val="1"/>
      </rPr>
      <t>A36</t>
    </r>
    <r>
      <rPr>
        <sz val="12"/>
        <rFont val="新細明體"/>
        <family val="1"/>
      </rPr>
      <t>，</t>
    </r>
    <r>
      <rPr>
        <sz val="12"/>
        <rFont val="Times New Roman"/>
        <family val="1"/>
      </rPr>
      <t>A572</t>
    </r>
    <r>
      <rPr>
        <sz val="12"/>
        <rFont val="新細明體"/>
        <family val="1"/>
      </rPr>
      <t>，</t>
    </r>
    <r>
      <rPr>
        <sz val="12"/>
        <rFont val="Times New Roman"/>
        <family val="1"/>
      </rPr>
      <t>SM490A</t>
    </r>
  </si>
  <si>
    <r>
      <t>50.01-65.00mm</t>
    </r>
    <r>
      <rPr>
        <sz val="12"/>
        <rFont val="新細明體"/>
        <family val="1"/>
      </rPr>
      <t>之厚度之鋼種有</t>
    </r>
    <r>
      <rPr>
        <sz val="12"/>
        <rFont val="Times New Roman"/>
        <family val="1"/>
      </rPr>
      <t>:SXXC</t>
    </r>
  </si>
  <si>
    <t>長度超出上述範圍時請洽中鋼再確認</t>
  </si>
  <si>
    <r>
      <t>90.01-125.00mm</t>
    </r>
    <r>
      <rPr>
        <sz val="12"/>
        <rFont val="新細明體"/>
        <family val="1"/>
      </rPr>
      <t>之厚度之鋼種有</t>
    </r>
    <r>
      <rPr>
        <sz val="12"/>
        <rFont val="Times New Roman"/>
        <family val="1"/>
      </rPr>
      <t>:SS400</t>
    </r>
  </si>
  <si>
    <t>↑</t>
  </si>
  <si>
    <t>↓</t>
  </si>
  <si>
    <t>∣</t>
  </si>
  <si>
    <t>CSC SCR TEN-2</t>
  </si>
  <si>
    <t>SPV 450 TMCP</t>
  </si>
  <si>
    <t>SN400 C/490C</t>
  </si>
  <si>
    <t>SAE1345</t>
  </si>
  <si>
    <t>SXXC</t>
  </si>
  <si>
    <t>A36,SM490A,SM400A</t>
  </si>
  <si>
    <t>A572/50,A709/50</t>
  </si>
  <si>
    <t>SS400</t>
  </si>
  <si>
    <t>1.Available thickness for all plate steel grades</t>
  </si>
  <si>
    <t>other grades</t>
  </si>
  <si>
    <t>2.Available sizes</t>
  </si>
  <si>
    <t>Steel grades</t>
  </si>
  <si>
    <t>Available thickness</t>
  </si>
  <si>
    <t xml:space="preserve">  m</t>
  </si>
  <si>
    <t>Thickness  mm</t>
  </si>
  <si>
    <t xml:space="preserve">Thickness mm  </t>
  </si>
  <si>
    <t xml:space="preserve">Max </t>
  </si>
  <si>
    <t>Max.</t>
  </si>
  <si>
    <t xml:space="preserve"> m</t>
  </si>
  <si>
    <t>Negotiation</t>
  </si>
  <si>
    <t>Maximum leggth for this area:18.5m</t>
  </si>
  <si>
    <t>Min</t>
  </si>
  <si>
    <t>Lth</t>
  </si>
  <si>
    <t>m</t>
  </si>
  <si>
    <t>Unit:</t>
  </si>
  <si>
    <t>Width        mm</t>
  </si>
  <si>
    <t>Length       m</t>
  </si>
  <si>
    <t>N/A</t>
  </si>
  <si>
    <t>6mm  ~   20mm</t>
  </si>
  <si>
    <t>6mm  ~  15mm</t>
  </si>
  <si>
    <t>16mm ~ 50mm</t>
  </si>
  <si>
    <t>15mm ~ 50mm</t>
  </si>
  <si>
    <t>7.9mm ~ 50.8mm</t>
  </si>
  <si>
    <t>7.9mm ~  65mm</t>
  </si>
  <si>
    <t>6mm ~ 90mm</t>
  </si>
  <si>
    <t>6mm ~ 125mm</t>
  </si>
  <si>
    <t>6mm ~ 50.8mm</t>
  </si>
  <si>
    <t xml:space="preserve">Max. </t>
  </si>
  <si>
    <t>Width</t>
  </si>
  <si>
    <t>Max.</t>
  </si>
  <si>
    <t xml:space="preserve">Length </t>
  </si>
  <si>
    <t>mm</t>
  </si>
  <si>
    <t>Length</t>
  </si>
  <si>
    <t xml:space="preserve">Length </t>
  </si>
  <si>
    <t>Width</t>
  </si>
  <si>
    <t>Length</t>
  </si>
  <si>
    <t>m</t>
  </si>
  <si>
    <t xml:space="preserve">mm  </t>
  </si>
  <si>
    <t>mm</t>
  </si>
  <si>
    <t xml:space="preserve">mm     </t>
  </si>
  <si>
    <t xml:space="preserve"> m          </t>
  </si>
  <si>
    <t>SM570</t>
  </si>
  <si>
    <t>6mm ~ 80mm</t>
  </si>
  <si>
    <t>A572 60/65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</si>
</sst>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_ 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2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7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left"/>
    </xf>
    <xf numFmtId="0" fontId="7" fillId="0" borderId="0" xfId="0" applyFont="1" applyAlignment="1">
      <alignment/>
    </xf>
    <xf numFmtId="184" fontId="1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85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7" fillId="0" borderId="8" xfId="0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7" fillId="0" borderId="5" xfId="0" applyFont="1" applyBorder="1" applyAlignment="1">
      <alignment horizontal="left" vertical="top"/>
    </xf>
    <xf numFmtId="0" fontId="1" fillId="0" borderId="7" xfId="0" applyFont="1" applyBorder="1" applyAlignment="1">
      <alignment/>
    </xf>
    <xf numFmtId="0" fontId="7" fillId="0" borderId="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85" fontId="1" fillId="0" borderId="2" xfId="0" applyNumberFormat="1" applyFont="1" applyBorder="1" applyAlignment="1">
      <alignment horizontal="center"/>
    </xf>
    <xf numFmtId="184" fontId="1" fillId="0" borderId="2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7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9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104775</xdr:rowOff>
    </xdr:from>
    <xdr:to>
      <xdr:col>4</xdr:col>
      <xdr:colOff>38100</xdr:colOff>
      <xdr:row>21</xdr:row>
      <xdr:rowOff>161925</xdr:rowOff>
    </xdr:to>
    <xdr:sp>
      <xdr:nvSpPr>
        <xdr:cNvPr id="1" name="Line 2"/>
        <xdr:cNvSpPr>
          <a:spLocks/>
        </xdr:cNvSpPr>
      </xdr:nvSpPr>
      <xdr:spPr>
        <a:xfrm flipH="1" flipV="1">
          <a:off x="228600" y="3238500"/>
          <a:ext cx="1524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69</xdr:row>
      <xdr:rowOff>9525</xdr:rowOff>
    </xdr:from>
    <xdr:to>
      <xdr:col>4</xdr:col>
      <xdr:colOff>28575</xdr:colOff>
      <xdr:row>71</xdr:row>
      <xdr:rowOff>152400</xdr:rowOff>
    </xdr:to>
    <xdr:sp>
      <xdr:nvSpPr>
        <xdr:cNvPr id="2" name="Line 4"/>
        <xdr:cNvSpPr>
          <a:spLocks/>
        </xdr:cNvSpPr>
      </xdr:nvSpPr>
      <xdr:spPr>
        <a:xfrm flipV="1">
          <a:off x="238125" y="13592175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69</xdr:row>
      <xdr:rowOff>9525</xdr:rowOff>
    </xdr:from>
    <xdr:to>
      <xdr:col>4</xdr:col>
      <xdr:colOff>9525</xdr:colOff>
      <xdr:row>79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800100" y="13592175"/>
          <a:ext cx="9239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69</xdr:row>
      <xdr:rowOff>9525</xdr:rowOff>
    </xdr:from>
    <xdr:to>
      <xdr:col>4</xdr:col>
      <xdr:colOff>38100</xdr:colOff>
      <xdr:row>71</xdr:row>
      <xdr:rowOff>142875</xdr:rowOff>
    </xdr:to>
    <xdr:sp>
      <xdr:nvSpPr>
        <xdr:cNvPr id="4" name="Line 7"/>
        <xdr:cNvSpPr>
          <a:spLocks/>
        </xdr:cNvSpPr>
      </xdr:nvSpPr>
      <xdr:spPr>
        <a:xfrm flipV="1">
          <a:off x="247650" y="13592175"/>
          <a:ext cx="15049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69</xdr:row>
      <xdr:rowOff>9525</xdr:rowOff>
    </xdr:from>
    <xdr:to>
      <xdr:col>20</xdr:col>
      <xdr:colOff>57150</xdr:colOff>
      <xdr:row>73</xdr:row>
      <xdr:rowOff>152400</xdr:rowOff>
    </xdr:to>
    <xdr:sp>
      <xdr:nvSpPr>
        <xdr:cNvPr id="5" name="Line 9"/>
        <xdr:cNvSpPr>
          <a:spLocks/>
        </xdr:cNvSpPr>
      </xdr:nvSpPr>
      <xdr:spPr>
        <a:xfrm>
          <a:off x="7162800" y="13592175"/>
          <a:ext cx="8286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361950</xdr:colOff>
      <xdr:row>69</xdr:row>
      <xdr:rowOff>9525</xdr:rowOff>
    </xdr:from>
    <xdr:to>
      <xdr:col>20</xdr:col>
      <xdr:colOff>542925</xdr:colOff>
      <xdr:row>72</xdr:row>
      <xdr:rowOff>9525</xdr:rowOff>
    </xdr:to>
    <xdr:sp>
      <xdr:nvSpPr>
        <xdr:cNvPr id="6" name="Line 10"/>
        <xdr:cNvSpPr>
          <a:spLocks/>
        </xdr:cNvSpPr>
      </xdr:nvSpPr>
      <xdr:spPr>
        <a:xfrm>
          <a:off x="7153275" y="135921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200025</xdr:rowOff>
    </xdr:from>
    <xdr:to>
      <xdr:col>19</xdr:col>
      <xdr:colOff>247650</xdr:colOff>
      <xdr:row>21</xdr:row>
      <xdr:rowOff>161925</xdr:rowOff>
    </xdr:to>
    <xdr:sp>
      <xdr:nvSpPr>
        <xdr:cNvPr id="7" name="Line 11"/>
        <xdr:cNvSpPr>
          <a:spLocks/>
        </xdr:cNvSpPr>
      </xdr:nvSpPr>
      <xdr:spPr>
        <a:xfrm flipV="1">
          <a:off x="7162800" y="2828925"/>
          <a:ext cx="7334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38100</xdr:rowOff>
    </xdr:from>
    <xdr:to>
      <xdr:col>20</xdr:col>
      <xdr:colOff>552450</xdr:colOff>
      <xdr:row>21</xdr:row>
      <xdr:rowOff>161925</xdr:rowOff>
    </xdr:to>
    <xdr:sp>
      <xdr:nvSpPr>
        <xdr:cNvPr id="8" name="Line 12"/>
        <xdr:cNvSpPr>
          <a:spLocks/>
        </xdr:cNvSpPr>
      </xdr:nvSpPr>
      <xdr:spPr>
        <a:xfrm flipV="1">
          <a:off x="7162800" y="3171825"/>
          <a:ext cx="1323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17</xdr:row>
      <xdr:rowOff>0</xdr:rowOff>
    </xdr:from>
    <xdr:to>
      <xdr:col>4</xdr:col>
      <xdr:colOff>0</xdr:colOff>
      <xdr:row>22</xdr:row>
      <xdr:rowOff>9525</xdr:rowOff>
    </xdr:to>
    <xdr:sp>
      <xdr:nvSpPr>
        <xdr:cNvPr id="9" name="Line 13"/>
        <xdr:cNvSpPr>
          <a:spLocks/>
        </xdr:cNvSpPr>
      </xdr:nvSpPr>
      <xdr:spPr>
        <a:xfrm flipH="1" flipV="1">
          <a:off x="742950" y="2828925"/>
          <a:ext cx="971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workbookViewId="0" topLeftCell="A1">
      <selection activeCell="B9" sqref="B9:E9"/>
    </sheetView>
  </sheetViews>
  <sheetFormatPr defaultColWidth="9.00390625" defaultRowHeight="16.5"/>
  <cols>
    <col min="1" max="1" width="3.375" style="0" customWidth="1"/>
    <col min="2" max="2" width="6.625" style="0" customWidth="1"/>
    <col min="3" max="3" width="4.25390625" style="0" customWidth="1"/>
    <col min="4" max="4" width="8.25390625" style="0" customWidth="1"/>
    <col min="5" max="5" width="6.625" style="0" customWidth="1"/>
    <col min="6" max="6" width="6.375" style="0" customWidth="1"/>
    <col min="7" max="18" width="4.875" style="0" customWidth="1"/>
    <col min="19" max="19" width="6.375" style="0" customWidth="1"/>
    <col min="20" max="20" width="3.75390625" style="0" customWidth="1"/>
    <col min="21" max="21" width="7.50390625" style="0" customWidth="1"/>
    <col min="22" max="22" width="3.375" style="0" customWidth="1"/>
    <col min="23" max="23" width="1.875" style="0" customWidth="1"/>
  </cols>
  <sheetData>
    <row r="1" ht="16.5">
      <c r="B1" s="9" t="s">
        <v>17</v>
      </c>
    </row>
    <row r="2" spans="2:12" s="41" customFormat="1" ht="15.75">
      <c r="B2" s="86" t="s">
        <v>20</v>
      </c>
      <c r="C2" s="87"/>
      <c r="D2" s="87"/>
      <c r="E2" s="87"/>
      <c r="F2" s="86" t="s">
        <v>21</v>
      </c>
      <c r="G2" s="87"/>
      <c r="H2" s="87"/>
      <c r="I2" s="87"/>
      <c r="J2" s="87"/>
      <c r="K2" s="87"/>
      <c r="L2" s="87"/>
    </row>
    <row r="3" spans="2:12" s="41" customFormat="1" ht="15.75">
      <c r="B3" s="86" t="s">
        <v>9</v>
      </c>
      <c r="C3" s="87"/>
      <c r="D3" s="87"/>
      <c r="E3" s="87"/>
      <c r="F3" s="86" t="s">
        <v>37</v>
      </c>
      <c r="G3" s="87"/>
      <c r="H3" s="87"/>
      <c r="I3" s="87"/>
      <c r="J3" s="87"/>
      <c r="K3" s="87"/>
      <c r="L3" s="87"/>
    </row>
    <row r="4" spans="2:12" s="41" customFormat="1" ht="15.75">
      <c r="B4" s="86" t="s">
        <v>10</v>
      </c>
      <c r="C4" s="87"/>
      <c r="D4" s="87"/>
      <c r="E4" s="87"/>
      <c r="F4" s="86" t="s">
        <v>38</v>
      </c>
      <c r="G4" s="87"/>
      <c r="H4" s="87"/>
      <c r="I4" s="87"/>
      <c r="J4" s="87"/>
      <c r="K4" s="87"/>
      <c r="L4" s="87"/>
    </row>
    <row r="5" spans="2:12" s="41" customFormat="1" ht="15.75">
      <c r="B5" s="86" t="s">
        <v>11</v>
      </c>
      <c r="C5" s="87"/>
      <c r="D5" s="87"/>
      <c r="E5" s="87"/>
      <c r="F5" s="113" t="s">
        <v>39</v>
      </c>
      <c r="G5" s="113"/>
      <c r="H5" s="113"/>
      <c r="I5" s="113"/>
      <c r="J5" s="113"/>
      <c r="K5" s="113"/>
      <c r="L5" s="113"/>
    </row>
    <row r="6" spans="2:12" s="41" customFormat="1" ht="15.75">
      <c r="B6" s="86" t="s">
        <v>62</v>
      </c>
      <c r="C6" s="87"/>
      <c r="D6" s="87"/>
      <c r="E6" s="87"/>
      <c r="F6" s="113" t="s">
        <v>40</v>
      </c>
      <c r="G6" s="113"/>
      <c r="H6" s="113"/>
      <c r="I6" s="113"/>
      <c r="J6" s="113"/>
      <c r="K6" s="113"/>
      <c r="L6" s="113"/>
    </row>
    <row r="7" spans="1:12" s="41" customFormat="1" ht="15.75">
      <c r="A7" s="42"/>
      <c r="B7" s="86" t="s">
        <v>12</v>
      </c>
      <c r="C7" s="87"/>
      <c r="D7" s="87"/>
      <c r="E7" s="87"/>
      <c r="F7" s="113" t="s">
        <v>41</v>
      </c>
      <c r="G7" s="113"/>
      <c r="H7" s="113"/>
      <c r="I7" s="113"/>
      <c r="J7" s="113"/>
      <c r="K7" s="113"/>
      <c r="L7" s="113"/>
    </row>
    <row r="8" spans="2:12" s="41" customFormat="1" ht="15.75">
      <c r="B8" s="88" t="s">
        <v>13</v>
      </c>
      <c r="C8" s="89"/>
      <c r="D8" s="89"/>
      <c r="E8" s="89"/>
      <c r="F8" s="114" t="s">
        <v>42</v>
      </c>
      <c r="G8" s="114"/>
      <c r="H8" s="114"/>
      <c r="I8" s="114"/>
      <c r="J8" s="114"/>
      <c r="K8" s="114"/>
      <c r="L8" s="114"/>
    </row>
    <row r="9" spans="2:12" s="41" customFormat="1" ht="15.75">
      <c r="B9" s="117" t="s">
        <v>60</v>
      </c>
      <c r="C9" s="118"/>
      <c r="D9" s="118"/>
      <c r="E9" s="119"/>
      <c r="F9" s="114" t="s">
        <v>61</v>
      </c>
      <c r="G9" s="114"/>
      <c r="H9" s="114"/>
      <c r="I9" s="114"/>
      <c r="J9" s="114"/>
      <c r="K9" s="114"/>
      <c r="L9" s="114"/>
    </row>
    <row r="10" spans="2:12" s="41" customFormat="1" ht="15.75">
      <c r="B10" s="93" t="s">
        <v>14</v>
      </c>
      <c r="C10" s="94"/>
      <c r="D10" s="94"/>
      <c r="E10" s="94"/>
      <c r="F10" s="90" t="s">
        <v>43</v>
      </c>
      <c r="G10" s="91"/>
      <c r="H10" s="91"/>
      <c r="I10" s="91"/>
      <c r="J10" s="91"/>
      <c r="K10" s="91"/>
      <c r="L10" s="92"/>
    </row>
    <row r="11" spans="2:12" s="41" customFormat="1" ht="15.75">
      <c r="B11" s="95" t="s">
        <v>15</v>
      </c>
      <c r="C11" s="96"/>
      <c r="D11" s="96"/>
      <c r="E11" s="96"/>
      <c r="F11" s="115"/>
      <c r="G11" s="96"/>
      <c r="H11" s="96"/>
      <c r="I11" s="96"/>
      <c r="J11" s="96"/>
      <c r="K11" s="96"/>
      <c r="L11" s="116"/>
    </row>
    <row r="12" spans="2:12" s="41" customFormat="1" ht="15.75">
      <c r="B12" s="101" t="s">
        <v>16</v>
      </c>
      <c r="C12" s="102"/>
      <c r="D12" s="102"/>
      <c r="E12" s="102"/>
      <c r="F12" s="97" t="s">
        <v>44</v>
      </c>
      <c r="G12" s="98"/>
      <c r="H12" s="98"/>
      <c r="I12" s="98"/>
      <c r="J12" s="98"/>
      <c r="K12" s="98"/>
      <c r="L12" s="98"/>
    </row>
    <row r="13" spans="2:12" s="41" customFormat="1" ht="15.75">
      <c r="B13" s="86" t="s">
        <v>18</v>
      </c>
      <c r="C13" s="87"/>
      <c r="D13" s="87"/>
      <c r="E13" s="87"/>
      <c r="F13" s="113" t="s">
        <v>45</v>
      </c>
      <c r="G13" s="113"/>
      <c r="H13" s="113"/>
      <c r="I13" s="113"/>
      <c r="J13" s="113"/>
      <c r="K13" s="113"/>
      <c r="L13" s="113"/>
    </row>
    <row r="14" ht="17.25" thickBot="1">
      <c r="B14" s="9" t="s">
        <v>19</v>
      </c>
    </row>
    <row r="15" spans="2:19" ht="16.5" hidden="1">
      <c r="B15" s="9"/>
      <c r="Q15" s="111" t="s">
        <v>33</v>
      </c>
      <c r="R15" s="112"/>
      <c r="S15" s="9" t="s">
        <v>23</v>
      </c>
    </row>
    <row r="16" spans="2:19" ht="16.5" hidden="1">
      <c r="B16" s="9"/>
      <c r="S16" s="9" t="s">
        <v>34</v>
      </c>
    </row>
    <row r="17" spans="2:19" ht="17.25" hidden="1" thickBot="1">
      <c r="B17" s="9"/>
      <c r="S17" s="9" t="s">
        <v>35</v>
      </c>
    </row>
    <row r="18" spans="2:21" s="43" customFormat="1" ht="12">
      <c r="B18" s="44" t="s">
        <v>46</v>
      </c>
      <c r="C18" s="45"/>
      <c r="D18" s="46" t="s">
        <v>47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 t="s">
        <v>47</v>
      </c>
      <c r="T18" s="49"/>
      <c r="U18" s="50" t="s">
        <v>48</v>
      </c>
    </row>
    <row r="19" spans="2:21" s="43" customFormat="1" ht="12">
      <c r="B19" s="51" t="s">
        <v>49</v>
      </c>
      <c r="C19" s="52"/>
      <c r="D19" s="53" t="s">
        <v>50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72" t="s">
        <v>58</v>
      </c>
      <c r="T19" s="80" t="s">
        <v>51</v>
      </c>
      <c r="U19" s="103"/>
    </row>
    <row r="20" spans="2:21" s="43" customFormat="1" ht="12">
      <c r="B20" s="68" t="s">
        <v>22</v>
      </c>
      <c r="C20" s="69"/>
      <c r="D20" s="53"/>
      <c r="E20" s="54">
        <v>1524</v>
      </c>
      <c r="F20" s="54">
        <v>1600</v>
      </c>
      <c r="G20" s="54">
        <v>1701</v>
      </c>
      <c r="H20" s="54">
        <v>1801</v>
      </c>
      <c r="I20" s="54">
        <v>1901</v>
      </c>
      <c r="J20" s="54">
        <v>2051</v>
      </c>
      <c r="K20" s="54">
        <v>2201</v>
      </c>
      <c r="L20" s="54">
        <v>2401</v>
      </c>
      <c r="M20" s="54">
        <v>2601</v>
      </c>
      <c r="N20" s="54">
        <v>2801</v>
      </c>
      <c r="O20" s="54">
        <v>3001</v>
      </c>
      <c r="P20" s="54">
        <v>3201</v>
      </c>
      <c r="Q20" s="54">
        <v>3401</v>
      </c>
      <c r="R20" s="54">
        <v>3601</v>
      </c>
      <c r="S20" s="67"/>
      <c r="T20" s="70"/>
      <c r="U20" s="71" t="s">
        <v>27</v>
      </c>
    </row>
    <row r="21" spans="2:21" s="43" customFormat="1" ht="12">
      <c r="B21" s="68"/>
      <c r="C21" s="69"/>
      <c r="D21" s="53"/>
      <c r="E21" s="54" t="s">
        <v>0</v>
      </c>
      <c r="F21" s="54" t="s">
        <v>0</v>
      </c>
      <c r="G21" s="54" t="s">
        <v>0</v>
      </c>
      <c r="H21" s="54" t="s">
        <v>0</v>
      </c>
      <c r="I21" s="54" t="s">
        <v>0</v>
      </c>
      <c r="J21" s="54" t="s">
        <v>0</v>
      </c>
      <c r="K21" s="54" t="s">
        <v>0</v>
      </c>
      <c r="L21" s="54" t="s">
        <v>0</v>
      </c>
      <c r="M21" s="54" t="s">
        <v>0</v>
      </c>
      <c r="N21" s="54" t="s">
        <v>0</v>
      </c>
      <c r="O21" s="54" t="s">
        <v>0</v>
      </c>
      <c r="P21" s="54" t="s">
        <v>0</v>
      </c>
      <c r="Q21" s="54" t="s">
        <v>0</v>
      </c>
      <c r="R21" s="54" t="s">
        <v>0</v>
      </c>
      <c r="S21" s="67"/>
      <c r="T21" s="70"/>
      <c r="U21" s="56"/>
    </row>
    <row r="22" spans="2:21" s="43" customFormat="1" ht="12.75" thickBot="1">
      <c r="B22" s="81" t="s">
        <v>23</v>
      </c>
      <c r="C22" s="82"/>
      <c r="D22" s="83"/>
      <c r="E22" s="60">
        <v>1599</v>
      </c>
      <c r="F22" s="60">
        <v>1700</v>
      </c>
      <c r="G22" s="60">
        <v>1800</v>
      </c>
      <c r="H22" s="60">
        <v>1900</v>
      </c>
      <c r="I22" s="60">
        <v>2050</v>
      </c>
      <c r="J22" s="60">
        <v>2200</v>
      </c>
      <c r="K22" s="60">
        <v>2400</v>
      </c>
      <c r="L22" s="60">
        <v>2600</v>
      </c>
      <c r="M22" s="60">
        <v>2800</v>
      </c>
      <c r="N22" s="60">
        <v>3000</v>
      </c>
      <c r="O22" s="54">
        <v>3200</v>
      </c>
      <c r="P22" s="54">
        <v>3400</v>
      </c>
      <c r="Q22" s="60">
        <v>3600</v>
      </c>
      <c r="R22" s="60">
        <v>3800</v>
      </c>
      <c r="S22" s="104" t="s">
        <v>23</v>
      </c>
      <c r="T22" s="105"/>
      <c r="U22" s="106"/>
    </row>
    <row r="23" spans="1:22" ht="17.25" thickBot="1">
      <c r="A23" s="73" t="s">
        <v>6</v>
      </c>
      <c r="B23" s="13">
        <v>6</v>
      </c>
      <c r="C23" s="14" t="s">
        <v>1</v>
      </c>
      <c r="D23" s="15">
        <v>6.99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33"/>
      <c r="P23" s="34"/>
      <c r="Q23" s="36" t="s">
        <v>28</v>
      </c>
      <c r="R23" s="34"/>
      <c r="S23" s="1">
        <v>6</v>
      </c>
      <c r="T23" s="2" t="s">
        <v>1</v>
      </c>
      <c r="U23" s="3">
        <v>6.99</v>
      </c>
      <c r="V23" s="74" t="s">
        <v>6</v>
      </c>
    </row>
    <row r="24" spans="1:22" ht="17.25" thickBot="1">
      <c r="A24" t="s">
        <v>8</v>
      </c>
      <c r="B24" s="1">
        <v>7</v>
      </c>
      <c r="C24" s="2" t="s">
        <v>1</v>
      </c>
      <c r="D24" s="3">
        <v>7.99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5"/>
      <c r="S24" s="1">
        <v>7</v>
      </c>
      <c r="T24" s="2" t="s">
        <v>1</v>
      </c>
      <c r="U24" s="3">
        <v>7.99</v>
      </c>
      <c r="V24" t="s">
        <v>8</v>
      </c>
    </row>
    <row r="25" spans="1:22" ht="16.5">
      <c r="A25" t="s">
        <v>8</v>
      </c>
      <c r="B25" s="1">
        <v>8</v>
      </c>
      <c r="C25" s="2" t="s">
        <v>1</v>
      </c>
      <c r="D25" s="3">
        <v>8.99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">
        <v>8</v>
      </c>
      <c r="T25" s="2" t="s">
        <v>1</v>
      </c>
      <c r="U25" s="3">
        <v>8.99</v>
      </c>
      <c r="V25" t="s">
        <v>8</v>
      </c>
    </row>
    <row r="26" spans="1:22" ht="16.5">
      <c r="A26" t="s">
        <v>8</v>
      </c>
      <c r="B26" s="1">
        <v>9</v>
      </c>
      <c r="C26" s="2" t="s">
        <v>1</v>
      </c>
      <c r="D26" s="3">
        <v>9.99</v>
      </c>
      <c r="E26" s="7"/>
      <c r="F26" s="7"/>
      <c r="G26" s="7"/>
      <c r="H26" s="7"/>
      <c r="I26" s="7"/>
      <c r="J26" s="7"/>
      <c r="K26" s="7" t="s">
        <v>29</v>
      </c>
      <c r="L26" s="7"/>
      <c r="M26" s="7"/>
      <c r="N26" s="7"/>
      <c r="O26" s="7"/>
      <c r="P26" s="7"/>
      <c r="Q26" s="7"/>
      <c r="R26" s="7"/>
      <c r="S26" s="1">
        <v>9</v>
      </c>
      <c r="T26" s="2" t="s">
        <v>1</v>
      </c>
      <c r="U26" s="3">
        <v>9.99</v>
      </c>
      <c r="V26" t="s">
        <v>8</v>
      </c>
    </row>
    <row r="27" spans="1:22" ht="16.5">
      <c r="A27" t="s">
        <v>8</v>
      </c>
      <c r="B27" s="1">
        <v>10</v>
      </c>
      <c r="C27" s="2" t="s">
        <v>1</v>
      </c>
      <c r="D27" s="3">
        <v>11.99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">
        <v>10</v>
      </c>
      <c r="T27" s="2" t="s">
        <v>1</v>
      </c>
      <c r="U27" s="3">
        <v>11.99</v>
      </c>
      <c r="V27" t="s">
        <v>8</v>
      </c>
    </row>
    <row r="28" spans="1:22" ht="16.5">
      <c r="A28" t="s">
        <v>8</v>
      </c>
      <c r="B28" s="1">
        <v>12</v>
      </c>
      <c r="C28" s="2" t="s">
        <v>1</v>
      </c>
      <c r="D28" s="3">
        <v>13.99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">
        <v>12</v>
      </c>
      <c r="T28" s="2" t="s">
        <v>1</v>
      </c>
      <c r="U28" s="3">
        <v>13.99</v>
      </c>
      <c r="V28" t="s">
        <v>8</v>
      </c>
    </row>
    <row r="29" spans="1:22" ht="16.5">
      <c r="A29" t="s">
        <v>8</v>
      </c>
      <c r="B29" s="1">
        <v>14</v>
      </c>
      <c r="C29" s="2" t="s">
        <v>1</v>
      </c>
      <c r="D29" s="3">
        <v>15.99</v>
      </c>
      <c r="E29" s="7"/>
      <c r="F29" s="7"/>
      <c r="G29" s="7"/>
      <c r="H29" s="7"/>
      <c r="I29" s="8"/>
      <c r="J29" s="7"/>
      <c r="K29" s="7"/>
      <c r="L29" s="7"/>
      <c r="M29" s="7"/>
      <c r="N29" s="7"/>
      <c r="O29" s="7"/>
      <c r="P29" s="7"/>
      <c r="Q29" s="7"/>
      <c r="R29" s="7"/>
      <c r="S29" s="1">
        <v>14</v>
      </c>
      <c r="T29" s="2" t="s">
        <v>1</v>
      </c>
      <c r="U29" s="3">
        <v>15.99</v>
      </c>
      <c r="V29" t="s">
        <v>8</v>
      </c>
    </row>
    <row r="30" spans="1:22" ht="16.5">
      <c r="A30" t="s">
        <v>8</v>
      </c>
      <c r="B30" s="1">
        <v>16</v>
      </c>
      <c r="C30" s="2" t="s">
        <v>1</v>
      </c>
      <c r="D30" s="3">
        <v>17.99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">
        <v>16</v>
      </c>
      <c r="T30" s="2" t="s">
        <v>1</v>
      </c>
      <c r="U30" s="3">
        <v>17.99</v>
      </c>
      <c r="V30" t="s">
        <v>8</v>
      </c>
    </row>
    <row r="31" spans="1:22" ht="16.5">
      <c r="A31" t="s">
        <v>8</v>
      </c>
      <c r="B31" s="1">
        <v>18</v>
      </c>
      <c r="C31" s="2" t="s">
        <v>1</v>
      </c>
      <c r="D31" s="3">
        <v>19.99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">
        <v>18</v>
      </c>
      <c r="T31" s="2" t="s">
        <v>1</v>
      </c>
      <c r="U31" s="3">
        <v>19.99</v>
      </c>
      <c r="V31" t="s">
        <v>8</v>
      </c>
    </row>
    <row r="32" spans="1:22" ht="17.25" thickBot="1">
      <c r="A32" t="s">
        <v>8</v>
      </c>
      <c r="B32" s="1">
        <v>20</v>
      </c>
      <c r="C32" s="2" t="s">
        <v>1</v>
      </c>
      <c r="D32" s="3">
        <v>21.99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">
        <v>20</v>
      </c>
      <c r="T32" s="2" t="s">
        <v>1</v>
      </c>
      <c r="U32" s="3">
        <v>21.99</v>
      </c>
      <c r="V32" t="s">
        <v>8</v>
      </c>
    </row>
    <row r="33" spans="1:22" ht="17.25" thickBot="1">
      <c r="A33" t="s">
        <v>8</v>
      </c>
      <c r="B33" s="1">
        <v>22</v>
      </c>
      <c r="C33" s="2" t="s">
        <v>1</v>
      </c>
      <c r="D33" s="3">
        <v>23.99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1"/>
      <c r="Q33" s="21"/>
      <c r="R33" s="7">
        <f aca="true" t="shared" si="0" ref="R33:R40">(261*1870*3.65/((($R$22+(58+$R$22*0.0243))*$D33*(1+0.05))))-0.2</f>
        <v>17.702799792503185</v>
      </c>
      <c r="S33" s="1">
        <v>22</v>
      </c>
      <c r="T33" s="2" t="s">
        <v>1</v>
      </c>
      <c r="U33" s="3">
        <v>23.99</v>
      </c>
      <c r="V33" t="s">
        <v>8</v>
      </c>
    </row>
    <row r="34" spans="1:22" ht="17.25" thickBot="1">
      <c r="A34" t="s">
        <v>8</v>
      </c>
      <c r="B34" s="1">
        <v>24</v>
      </c>
      <c r="C34" s="2" t="s">
        <v>1</v>
      </c>
      <c r="D34" s="3">
        <v>25.99</v>
      </c>
      <c r="E34" s="7"/>
      <c r="F34" s="7"/>
      <c r="G34" s="7"/>
      <c r="H34" s="7"/>
      <c r="I34" s="7"/>
      <c r="J34" s="7"/>
      <c r="K34" s="7"/>
      <c r="L34" s="7"/>
      <c r="M34" s="7"/>
      <c r="N34" s="10"/>
      <c r="O34" s="21"/>
      <c r="P34" s="7">
        <f aca="true" t="shared" si="1" ref="P34:P40">(261*1870*3.65/((($P$22+(58+$P$22*0.0243))*$D34*(1+0.05))))-0.2</f>
        <v>18.23741713851263</v>
      </c>
      <c r="Q34" s="7">
        <f aca="true" t="shared" si="2" ref="Q34:Q40">(261*1870*3.65/((($Q$22+(58+$Q$22*0.0243))*$D34*(1+0.05))))-0.2</f>
        <v>17.228977826329494</v>
      </c>
      <c r="R34" s="7">
        <f t="shared" si="0"/>
        <v>16.325131474496015</v>
      </c>
      <c r="S34" s="1">
        <v>24</v>
      </c>
      <c r="T34" s="2" t="s">
        <v>1</v>
      </c>
      <c r="U34" s="3">
        <v>25.99</v>
      </c>
      <c r="V34" t="s">
        <v>8</v>
      </c>
    </row>
    <row r="35" spans="1:22" ht="17.25" thickBot="1">
      <c r="A35" s="37" t="s">
        <v>30</v>
      </c>
      <c r="B35" s="1">
        <v>26</v>
      </c>
      <c r="C35" s="2" t="s">
        <v>1</v>
      </c>
      <c r="D35" s="3">
        <v>27.99</v>
      </c>
      <c r="E35" s="7"/>
      <c r="F35" s="7"/>
      <c r="G35" s="7"/>
      <c r="H35" s="7"/>
      <c r="I35" s="7"/>
      <c r="J35" s="7"/>
      <c r="K35" s="7"/>
      <c r="L35" s="7"/>
      <c r="M35" s="7"/>
      <c r="N35" s="21"/>
      <c r="O35" s="7">
        <f aca="true" t="shared" si="3" ref="O35:O67">(261*1870*3.65/((($O$22+(58+$O$22*0.0243))*$D35*(1+0.043))))-0.2</f>
        <v>18.093338675455684</v>
      </c>
      <c r="P35" s="7">
        <f t="shared" si="1"/>
        <v>16.919988261162676</v>
      </c>
      <c r="Q35" s="7">
        <f t="shared" si="2"/>
        <v>15.983606063104808</v>
      </c>
      <c r="R35" s="7">
        <f t="shared" si="0"/>
        <v>15.144343230516307</v>
      </c>
      <c r="S35" s="1">
        <v>26</v>
      </c>
      <c r="T35" s="2" t="s">
        <v>1</v>
      </c>
      <c r="U35" s="3">
        <v>27.99</v>
      </c>
      <c r="V35" s="37" t="s">
        <v>30</v>
      </c>
    </row>
    <row r="36" spans="1:22" ht="17.25" thickBot="1">
      <c r="A36" s="37" t="s">
        <v>31</v>
      </c>
      <c r="B36" s="1">
        <v>28</v>
      </c>
      <c r="C36" s="2" t="s">
        <v>1</v>
      </c>
      <c r="D36" s="3">
        <v>29.99</v>
      </c>
      <c r="E36" s="10"/>
      <c r="F36" s="10"/>
      <c r="G36" s="7"/>
      <c r="H36" s="7"/>
      <c r="I36" s="7"/>
      <c r="J36" s="7"/>
      <c r="K36" s="7"/>
      <c r="L36" s="7"/>
      <c r="M36" s="21"/>
      <c r="N36" s="7">
        <f aca="true" t="shared" si="4" ref="N36:N67">(261*1870*3.65/((($N$22+(58+$N$22*0.0243))*$D36*(1+0.043))))-0.2</f>
        <v>17.990515535871236</v>
      </c>
      <c r="O36" s="7">
        <f t="shared" si="3"/>
        <v>16.873376109570007</v>
      </c>
      <c r="P36" s="7">
        <f t="shared" si="1"/>
        <v>15.778275139377904</v>
      </c>
      <c r="Q36" s="7">
        <f t="shared" si="2"/>
        <v>14.904339236622324</v>
      </c>
      <c r="R36" s="7">
        <f t="shared" si="0"/>
        <v>14.12104591604373</v>
      </c>
      <c r="S36" s="1">
        <v>28</v>
      </c>
      <c r="T36" s="2" t="s">
        <v>1</v>
      </c>
      <c r="U36" s="3">
        <v>29.99</v>
      </c>
      <c r="V36" s="37" t="s">
        <v>31</v>
      </c>
    </row>
    <row r="37" spans="1:22" ht="17.25" thickBot="1">
      <c r="A37" s="75">
        <v>6</v>
      </c>
      <c r="B37" s="1">
        <v>30</v>
      </c>
      <c r="C37" s="2" t="s">
        <v>1</v>
      </c>
      <c r="D37" s="3">
        <v>31.99</v>
      </c>
      <c r="E37" s="31"/>
      <c r="F37" s="30"/>
      <c r="G37" s="10"/>
      <c r="H37" s="7"/>
      <c r="I37" s="7"/>
      <c r="J37" s="7"/>
      <c r="K37" s="7"/>
      <c r="L37" s="21"/>
      <c r="M37" s="7">
        <f aca="true" t="shared" si="5" ref="M37:M69">(261*1870*3.65/((($M$22+(58+$M$22*0.0243))*$D37*(1+0.043))))-0.2</f>
        <v>18.04719743004354</v>
      </c>
      <c r="N37" s="7">
        <f t="shared" si="4"/>
        <v>16.85325292031192</v>
      </c>
      <c r="O37" s="7">
        <f t="shared" si="3"/>
        <v>15.80595653410455</v>
      </c>
      <c r="P37" s="7">
        <f t="shared" si="1"/>
        <v>14.779320769926331</v>
      </c>
      <c r="Q37" s="7">
        <f t="shared" si="2"/>
        <v>13.960022935489325</v>
      </c>
      <c r="R37" s="7">
        <f t="shared" si="0"/>
        <v>13.225700750926896</v>
      </c>
      <c r="S37" s="1">
        <v>30</v>
      </c>
      <c r="T37" s="2" t="s">
        <v>1</v>
      </c>
      <c r="U37" s="3">
        <v>31.99</v>
      </c>
      <c r="V37" s="40">
        <v>6</v>
      </c>
    </row>
    <row r="38" spans="1:22" ht="17.25" thickBot="1">
      <c r="A38" s="39" t="s">
        <v>32</v>
      </c>
      <c r="B38" s="1">
        <v>32</v>
      </c>
      <c r="C38" s="2" t="s">
        <v>1</v>
      </c>
      <c r="D38" s="3">
        <v>33.99</v>
      </c>
      <c r="E38" s="32"/>
      <c r="F38" s="30"/>
      <c r="G38" s="10"/>
      <c r="H38" s="7"/>
      <c r="I38" s="7"/>
      <c r="J38" s="7"/>
      <c r="K38" s="22"/>
      <c r="L38" s="7">
        <f aca="true" t="shared" si="6" ref="L38:L69">(261*1870*3.65/((($L$22+(58+$L$22*0.0243))*$D38*(1+0.043))))-0.2</f>
        <v>18.266399847581663</v>
      </c>
      <c r="M38" s="7">
        <f t="shared" si="5"/>
        <v>16.973517086998903</v>
      </c>
      <c r="N38" s="7">
        <f t="shared" si="4"/>
        <v>15.849825269808129</v>
      </c>
      <c r="O38" s="7">
        <f t="shared" si="3"/>
        <v>14.864152678023082</v>
      </c>
      <c r="P38" s="7">
        <f t="shared" si="1"/>
        <v>13.897925020004214</v>
      </c>
      <c r="Q38" s="7">
        <f t="shared" si="2"/>
        <v>13.126835354701484</v>
      </c>
      <c r="R38" s="7">
        <f t="shared" si="0"/>
        <v>12.435721301034167</v>
      </c>
      <c r="S38" s="1">
        <v>32</v>
      </c>
      <c r="T38" s="2" t="s">
        <v>1</v>
      </c>
      <c r="U38" s="3">
        <v>33.99</v>
      </c>
      <c r="V38" s="39" t="s">
        <v>32</v>
      </c>
    </row>
    <row r="39" spans="1:22" ht="17.25" thickBot="1">
      <c r="A39" t="s">
        <v>8</v>
      </c>
      <c r="B39" s="1">
        <v>34</v>
      </c>
      <c r="C39" s="2" t="s">
        <v>1</v>
      </c>
      <c r="D39" s="3">
        <v>35.99</v>
      </c>
      <c r="E39" s="7">
        <f>(199*1390*3.65/(((E22+(58+E22*0.0243))*$D39*(1+0.043))))-0.2</f>
        <v>15.660091574990838</v>
      </c>
      <c r="F39" s="19"/>
      <c r="G39" s="10"/>
      <c r="H39" s="7"/>
      <c r="I39" s="7"/>
      <c r="J39" s="7"/>
      <c r="K39" s="21"/>
      <c r="L39" s="7">
        <f t="shared" si="6"/>
        <v>17.240203690450148</v>
      </c>
      <c r="M39" s="7">
        <f t="shared" si="5"/>
        <v>16.01916770733795</v>
      </c>
      <c r="N39" s="7">
        <f t="shared" si="4"/>
        <v>14.957920559065805</v>
      </c>
      <c r="O39" s="7">
        <f t="shared" si="3"/>
        <v>14.027022770936497</v>
      </c>
      <c r="P39" s="10">
        <f t="shared" si="1"/>
        <v>13.114489342315732</v>
      </c>
      <c r="Q39" s="7">
        <f t="shared" si="2"/>
        <v>12.386249894590259</v>
      </c>
      <c r="R39" s="7">
        <f t="shared" si="0"/>
        <v>11.733541734430437</v>
      </c>
      <c r="S39" s="1">
        <v>34</v>
      </c>
      <c r="T39" s="2" t="s">
        <v>1</v>
      </c>
      <c r="U39" s="3">
        <v>35.99</v>
      </c>
      <c r="V39" t="s">
        <v>8</v>
      </c>
    </row>
    <row r="40" spans="1:22" ht="17.25" thickBot="1">
      <c r="A40" t="s">
        <v>8</v>
      </c>
      <c r="B40" s="1">
        <v>36</v>
      </c>
      <c r="C40" s="2" t="s">
        <v>1</v>
      </c>
      <c r="D40" s="3">
        <v>37.99</v>
      </c>
      <c r="E40" s="7">
        <f>(199*1390*3.65/(((E22+(58+E22*0.0243))*$D40*(1+0.043))))-0.2</f>
        <v>14.825130186468025</v>
      </c>
      <c r="F40" s="19"/>
      <c r="G40" s="10"/>
      <c r="H40" s="7"/>
      <c r="I40" s="7"/>
      <c r="J40" s="21"/>
      <c r="K40" s="7">
        <f aca="true" t="shared" si="7" ref="K40:K69">(261*1870*3.65/((($K$22+(58+$K$22*0.0243))*$D40*(1+0.043))))-0.2</f>
        <v>17.66715919307259</v>
      </c>
      <c r="L40" s="7">
        <f t="shared" si="6"/>
        <v>16.322056615406705</v>
      </c>
      <c r="M40" s="7">
        <f t="shared" si="5"/>
        <v>15.165302600344637</v>
      </c>
      <c r="N40" s="7">
        <f t="shared" si="4"/>
        <v>14.159925267722516</v>
      </c>
      <c r="O40" s="7">
        <f t="shared" si="3"/>
        <v>13.278034996736102</v>
      </c>
      <c r="P40" s="10">
        <f t="shared" si="1"/>
        <v>12.413542285599982</v>
      </c>
      <c r="Q40" s="7">
        <f t="shared" si="2"/>
        <v>11.723641318934021</v>
      </c>
      <c r="R40" s="7">
        <f t="shared" si="0"/>
        <v>11.105295262494113</v>
      </c>
      <c r="S40" s="1">
        <v>36</v>
      </c>
      <c r="T40" s="2" t="s">
        <v>1</v>
      </c>
      <c r="U40" s="3">
        <v>37.99</v>
      </c>
      <c r="V40" t="s">
        <v>8</v>
      </c>
    </row>
    <row r="41" spans="1:22" ht="17.25" thickBot="1">
      <c r="A41" t="s">
        <v>8</v>
      </c>
      <c r="B41" s="1">
        <v>38</v>
      </c>
      <c r="C41" s="2" t="s">
        <v>1</v>
      </c>
      <c r="D41" s="3">
        <v>39.99</v>
      </c>
      <c r="E41" s="7">
        <f>(199*1390*3.65/(((E22+(58+E22*0.0243))*$D41*(1+0.043))))-0.2</f>
        <v>14.073685816052018</v>
      </c>
      <c r="F41" s="23"/>
      <c r="G41" s="10"/>
      <c r="H41" s="11"/>
      <c r="I41" s="22"/>
      <c r="J41" s="7">
        <f aca="true" t="shared" si="8" ref="J41:J69">(261*1870*3.65/((($J$22+(58+$J$22*0.0243))*$D41*(1+0.043))))-0.2</f>
        <v>18.277911530166215</v>
      </c>
      <c r="K41" s="7">
        <f t="shared" si="7"/>
        <v>16.77357783808021</v>
      </c>
      <c r="L41" s="7">
        <f t="shared" si="6"/>
        <v>15.495747207284344</v>
      </c>
      <c r="M41" s="7">
        <f t="shared" si="5"/>
        <v>14.396845356016323</v>
      </c>
      <c r="N41" s="7">
        <f t="shared" si="4"/>
        <v>13.441749460384555</v>
      </c>
      <c r="O41" s="7">
        <f t="shared" si="3"/>
        <v>12.603964729332446</v>
      </c>
      <c r="P41" s="7">
        <f aca="true" t="shared" si="9" ref="P41:P66">(261*1870*3.65/((($P$22+(58+$P$22*0.0243))*$D41*(1+0.048))))-0.2</f>
        <v>11.80557522494747</v>
      </c>
      <c r="Q41" s="7">
        <f aca="true" t="shared" si="10" ref="Q41:Q58">(261*1870*3.65/((($Q$22+(58+$Q$22*0.0243))*$D41*(1+0.048))))-0.2</f>
        <v>11.148927174341742</v>
      </c>
      <c r="R41" s="7">
        <f aca="true" t="shared" si="11" ref="R41:R46">(261*1870*3.65/((($R$22+(58+$R$22*0.0243))*$D41*(1+0.048))))-0.2</f>
        <v>10.56038511949693</v>
      </c>
      <c r="S41" s="1">
        <v>38</v>
      </c>
      <c r="T41" s="2" t="s">
        <v>1</v>
      </c>
      <c r="U41" s="3">
        <v>39.99</v>
      </c>
      <c r="V41" t="s">
        <v>8</v>
      </c>
    </row>
    <row r="42" spans="1:22" ht="17.25" thickBot="1">
      <c r="A42" t="s">
        <v>8</v>
      </c>
      <c r="B42" s="1">
        <v>40</v>
      </c>
      <c r="C42" s="2" t="s">
        <v>1</v>
      </c>
      <c r="D42" s="3">
        <v>41.99</v>
      </c>
      <c r="E42" s="7">
        <f>(199*1390*3.65/(((E22+(58+E22*0.0243))*$D42*(1+0.043))))-0.2</f>
        <v>13.393824619764713</v>
      </c>
      <c r="F42" s="7">
        <f>(261*1550*3.65/(((F22+(58+F22*0.0243))*$D42*(1+0.043))))-0.2</f>
        <v>18.538244148862496</v>
      </c>
      <c r="G42" s="20"/>
      <c r="H42" s="7">
        <f aca="true" t="shared" si="12" ref="H42:H69">(261*1670*3.65/((($H$22+(58+$H$22*0.0243))*$D42*(1+0.043))))-0.2</f>
        <v>17.925295801076665</v>
      </c>
      <c r="I42" s="20"/>
      <c r="J42" s="7">
        <f t="shared" si="8"/>
        <v>17.39780143108709</v>
      </c>
      <c r="K42" s="7">
        <f t="shared" si="7"/>
        <v>15.965119736718925</v>
      </c>
      <c r="L42" s="7">
        <f t="shared" si="6"/>
        <v>14.748152674905949</v>
      </c>
      <c r="M42" s="7">
        <f t="shared" si="5"/>
        <v>13.70159194539397</v>
      </c>
      <c r="N42" s="7">
        <f t="shared" si="4"/>
        <v>12.791987638027585</v>
      </c>
      <c r="O42" s="7">
        <f t="shared" si="3"/>
        <v>11.994106918933186</v>
      </c>
      <c r="P42" s="7">
        <f t="shared" si="9"/>
        <v>11.23374501656702</v>
      </c>
      <c r="Q42" s="7">
        <f t="shared" si="10"/>
        <v>10.608373367514318</v>
      </c>
      <c r="R42" s="7">
        <f t="shared" si="11"/>
        <v>10.047863799206532</v>
      </c>
      <c r="S42" s="1">
        <v>40</v>
      </c>
      <c r="T42" s="2" t="s">
        <v>1</v>
      </c>
      <c r="U42" s="3">
        <v>41.99</v>
      </c>
      <c r="V42" t="s">
        <v>8</v>
      </c>
    </row>
    <row r="43" spans="1:22" ht="16.5">
      <c r="A43" t="s">
        <v>8</v>
      </c>
      <c r="B43" s="1">
        <v>42</v>
      </c>
      <c r="C43" s="2" t="s">
        <v>1</v>
      </c>
      <c r="D43" s="3">
        <v>43.99</v>
      </c>
      <c r="E43" s="7">
        <f>(261*1550*3.65/(((E22+(58+E22*0.0243))*$D43*(1+0.043))))-0.2</f>
        <v>18.77745210763266</v>
      </c>
      <c r="F43" s="7">
        <f>(261*1550*3.65/(((F22+(58+F22*0.0243))*$D43*(1+0.043))))-0.2</f>
        <v>17.68631215755254</v>
      </c>
      <c r="G43" s="7">
        <f aca="true" t="shared" si="13" ref="G43:G69">(261*1670*3.65/((($G$22+(58+$G$22*0.0243))*$D43*(1+0.043))))-0.2</f>
        <v>18.03309653200576</v>
      </c>
      <c r="H43" s="7">
        <f t="shared" si="12"/>
        <v>17.101231431852906</v>
      </c>
      <c r="I43" s="7">
        <f aca="true" t="shared" si="14" ref="I43:I69">(261*1870*3.65/((($I$22+(58+$I$22*0.0243))*$D43*(1+0.043))))-0.2</f>
        <v>17.793783889286736</v>
      </c>
      <c r="J43" s="7">
        <f t="shared" si="8"/>
        <v>16.597719529241804</v>
      </c>
      <c r="K43" s="7">
        <f t="shared" si="7"/>
        <v>15.230174533867418</v>
      </c>
      <c r="L43" s="7">
        <f t="shared" si="6"/>
        <v>14.068536731514</v>
      </c>
      <c r="M43" s="7">
        <f t="shared" si="5"/>
        <v>13.069557758288083</v>
      </c>
      <c r="N43" s="7">
        <f t="shared" si="4"/>
        <v>12.201308500131356</v>
      </c>
      <c r="O43" s="7">
        <f t="shared" si="3"/>
        <v>11.439703330893488</v>
      </c>
      <c r="P43" s="7">
        <f t="shared" si="9"/>
        <v>10.71391118994429</v>
      </c>
      <c r="Q43" s="7">
        <f t="shared" si="10"/>
        <v>10.116971986858973</v>
      </c>
      <c r="R43" s="7">
        <f t="shared" si="11"/>
        <v>9.581945917905939</v>
      </c>
      <c r="S43" s="1">
        <v>42</v>
      </c>
      <c r="T43" s="2" t="s">
        <v>1</v>
      </c>
      <c r="U43" s="3">
        <v>43.99</v>
      </c>
      <c r="V43" t="s">
        <v>8</v>
      </c>
    </row>
    <row r="44" spans="1:22" ht="16.5">
      <c r="A44" t="s">
        <v>8</v>
      </c>
      <c r="B44" s="1">
        <v>44</v>
      </c>
      <c r="C44" s="2" t="s">
        <v>1</v>
      </c>
      <c r="D44" s="3">
        <v>45.99</v>
      </c>
      <c r="E44" s="7">
        <f>(261*1550*3.65/(((E22+(58+E22*0.0243))*$D44*(1+0.043))))-0.2</f>
        <v>17.95216608425224</v>
      </c>
      <c r="F44" s="7">
        <f>(261*1550*3.65/((($F$22+(58+$F$22*0.0243))*$D44*(1+0.043))))-0.2</f>
        <v>16.90847731704145</v>
      </c>
      <c r="G44" s="7">
        <f t="shared" si="13"/>
        <v>17.240180831548887</v>
      </c>
      <c r="H44" s="7">
        <f t="shared" si="12"/>
        <v>16.348840415029557</v>
      </c>
      <c r="I44" s="7">
        <f t="shared" si="14"/>
        <v>17.011275348765462</v>
      </c>
      <c r="J44" s="7">
        <f t="shared" si="8"/>
        <v>15.867225094397629</v>
      </c>
      <c r="K44" s="7">
        <f t="shared" si="7"/>
        <v>14.559151505649657</v>
      </c>
      <c r="L44" s="7">
        <f t="shared" si="6"/>
        <v>13.448030676653639</v>
      </c>
      <c r="M44" s="7">
        <f t="shared" si="5"/>
        <v>12.492495016027242</v>
      </c>
      <c r="N44" s="7">
        <f t="shared" si="4"/>
        <v>11.662003933915596</v>
      </c>
      <c r="O44" s="7">
        <f t="shared" si="3"/>
        <v>10.933519233007274</v>
      </c>
      <c r="P44" s="7">
        <f t="shared" si="9"/>
        <v>10.239290133630123</v>
      </c>
      <c r="Q44" s="7">
        <f t="shared" si="10"/>
        <v>9.668310452314117</v>
      </c>
      <c r="R44" s="7">
        <f t="shared" si="11"/>
        <v>9.15655144441579</v>
      </c>
      <c r="S44" s="1">
        <v>44</v>
      </c>
      <c r="T44" s="2" t="s">
        <v>1</v>
      </c>
      <c r="U44" s="3">
        <v>45.99</v>
      </c>
      <c r="V44" t="s">
        <v>8</v>
      </c>
    </row>
    <row r="45" spans="1:22" ht="16.5">
      <c r="A45" t="s">
        <v>8</v>
      </c>
      <c r="B45" s="1">
        <v>46</v>
      </c>
      <c r="C45" s="2" t="s">
        <v>1</v>
      </c>
      <c r="D45" s="3">
        <v>47.99</v>
      </c>
      <c r="E45" s="7">
        <f>(261*1550*3.65/(((E22+(58+E22*0.0243))*$D45*(1+0.043))))-0.2</f>
        <v>17.195668227021475</v>
      </c>
      <c r="F45" s="7">
        <f aca="true" t="shared" si="15" ref="F45:F69">(261*1550*3.65/((($F$22+(58+$F$22*0.0243))*$D45*(1+0.043))))-0.2</f>
        <v>16.195475553463975</v>
      </c>
      <c r="G45" s="7">
        <f t="shared" si="13"/>
        <v>16.513355208229495</v>
      </c>
      <c r="H45" s="7">
        <f t="shared" si="12"/>
        <v>15.659161714674084</v>
      </c>
      <c r="I45" s="7">
        <f t="shared" si="14"/>
        <v>16.293989441336187</v>
      </c>
      <c r="J45" s="7">
        <f t="shared" si="8"/>
        <v>15.197617880628194</v>
      </c>
      <c r="K45" s="7">
        <f t="shared" si="7"/>
        <v>13.944058715249586</v>
      </c>
      <c r="L45" s="7">
        <f t="shared" si="6"/>
        <v>12.879244234617646</v>
      </c>
      <c r="M45" s="7">
        <f t="shared" si="5"/>
        <v>11.963530856159466</v>
      </c>
      <c r="N45" s="7">
        <f t="shared" si="4"/>
        <v>11.167650779761999</v>
      </c>
      <c r="O45" s="7">
        <f t="shared" si="3"/>
        <v>10.469525933027809</v>
      </c>
      <c r="P45" s="7">
        <f t="shared" si="9"/>
        <v>9.804229073674708</v>
      </c>
      <c r="Q45" s="7">
        <f t="shared" si="10"/>
        <v>9.257045169867185</v>
      </c>
      <c r="R45" s="7">
        <f t="shared" si="11"/>
        <v>8.766613897242806</v>
      </c>
      <c r="S45" s="1">
        <v>46</v>
      </c>
      <c r="T45" s="2" t="s">
        <v>1</v>
      </c>
      <c r="U45" s="3">
        <v>47.99</v>
      </c>
      <c r="V45" t="s">
        <v>8</v>
      </c>
    </row>
    <row r="46" spans="1:22" ht="16.5">
      <c r="A46" t="s">
        <v>8</v>
      </c>
      <c r="B46" s="1">
        <v>48</v>
      </c>
      <c r="C46" s="2" t="s">
        <v>1</v>
      </c>
      <c r="D46" s="3">
        <v>50.08</v>
      </c>
      <c r="E46" s="7">
        <f>(261*1550*3.65/(((E22+(58+E22*0.0243))*$D46*(1+0.043))))-0.2</f>
        <v>16.46969085892094</v>
      </c>
      <c r="F46" s="7">
        <f t="shared" si="15"/>
        <v>15.511239453089782</v>
      </c>
      <c r="G46" s="7">
        <f t="shared" si="13"/>
        <v>15.815852964116086</v>
      </c>
      <c r="H46" s="7">
        <f t="shared" si="12"/>
        <v>14.997307721389962</v>
      </c>
      <c r="I46" s="7">
        <f t="shared" si="14"/>
        <v>15.605642038532821</v>
      </c>
      <c r="J46" s="7">
        <f t="shared" si="8"/>
        <v>14.555025600865557</v>
      </c>
      <c r="K46" s="7">
        <f t="shared" si="7"/>
        <v>13.353781504489373</v>
      </c>
      <c r="L46" s="7">
        <f t="shared" si="6"/>
        <v>12.33340516811703</v>
      </c>
      <c r="M46" s="7">
        <f t="shared" si="5"/>
        <v>11.455907463799777</v>
      </c>
      <c r="N46" s="7">
        <f t="shared" si="4"/>
        <v>10.6932420311657</v>
      </c>
      <c r="O46" s="7">
        <f t="shared" si="3"/>
        <v>10.024252187020858</v>
      </c>
      <c r="P46" s="7">
        <f t="shared" si="9"/>
        <v>9.386720312413125</v>
      </c>
      <c r="Q46" s="7">
        <f t="shared" si="10"/>
        <v>8.86237215858479</v>
      </c>
      <c r="R46" s="7">
        <f t="shared" si="11"/>
        <v>8.392408165508831</v>
      </c>
      <c r="S46" s="1">
        <v>48</v>
      </c>
      <c r="T46" s="2" t="s">
        <v>1</v>
      </c>
      <c r="U46" s="3">
        <v>50.08</v>
      </c>
      <c r="V46" t="s">
        <v>8</v>
      </c>
    </row>
    <row r="47" spans="1:22" ht="16.5">
      <c r="A47" t="s">
        <v>8</v>
      </c>
      <c r="B47" s="1">
        <v>50.81</v>
      </c>
      <c r="C47" s="2" t="s">
        <v>1</v>
      </c>
      <c r="D47" s="3">
        <v>51.99</v>
      </c>
      <c r="E47" s="7">
        <f>(261*1550*3.65/(((E22+(58+E22*0.0243))*$D47*(1+0.043))))-0.2</f>
        <v>15.857282519999245</v>
      </c>
      <c r="F47" s="7">
        <f t="shared" si="15"/>
        <v>14.934042543003198</v>
      </c>
      <c r="G47" s="7">
        <f t="shared" si="13"/>
        <v>15.227465213366676</v>
      </c>
      <c r="H47" s="7">
        <f t="shared" si="12"/>
        <v>14.438991550052112</v>
      </c>
      <c r="I47" s="7">
        <f t="shared" si="14"/>
        <v>15.024976981914284</v>
      </c>
      <c r="J47" s="7">
        <f t="shared" si="8"/>
        <v>14.01295791674066</v>
      </c>
      <c r="K47" s="7">
        <f t="shared" si="7"/>
        <v>12.855844926809535</v>
      </c>
      <c r="L47" s="7">
        <f t="shared" si="6"/>
        <v>11.872955007103306</v>
      </c>
      <c r="M47" s="7">
        <f t="shared" si="5"/>
        <v>11.02769466795716</v>
      </c>
      <c r="N47" s="7">
        <f t="shared" si="4"/>
        <v>10.293047911536418</v>
      </c>
      <c r="O47" s="7">
        <f t="shared" si="3"/>
        <v>9.648635305366502</v>
      </c>
      <c r="P47" s="7">
        <f t="shared" si="9"/>
        <v>9.034524971064613</v>
      </c>
      <c r="Q47" s="7">
        <f t="shared" si="10"/>
        <v>8.529440232774114</v>
      </c>
      <c r="R47" s="7">
        <f>(261*1870*3.65/((($R$22+(58+$R$22*0.0243))*$D47*(1+0.043))))-0.2</f>
        <v>8.11641927181695</v>
      </c>
      <c r="S47" s="1">
        <v>50.81</v>
      </c>
      <c r="T47" s="2" t="s">
        <v>1</v>
      </c>
      <c r="U47" s="3">
        <v>51.99</v>
      </c>
      <c r="V47" t="s">
        <v>8</v>
      </c>
    </row>
    <row r="48" spans="1:22" ht="16.5">
      <c r="A48" t="s">
        <v>8</v>
      </c>
      <c r="B48" s="1">
        <v>52</v>
      </c>
      <c r="C48" s="2" t="s">
        <v>1</v>
      </c>
      <c r="D48" s="3">
        <v>53.99</v>
      </c>
      <c r="E48" s="7">
        <f>(261*1550*3.65/(((E22+(58+E22*0.0243))*$D48*(1+0.043))))-0.2</f>
        <v>15.262458199940001</v>
      </c>
      <c r="F48" s="7">
        <f t="shared" si="15"/>
        <v>14.373418629574667</v>
      </c>
      <c r="G48" s="7">
        <f t="shared" si="13"/>
        <v>14.655971780754463</v>
      </c>
      <c r="H48" s="7">
        <f t="shared" si="12"/>
        <v>13.896706254625101</v>
      </c>
      <c r="I48" s="7">
        <f t="shared" si="14"/>
        <v>14.460984502495343</v>
      </c>
      <c r="J48" s="7">
        <f t="shared" si="8"/>
        <v>13.486454567352231</v>
      </c>
      <c r="K48" s="7">
        <f t="shared" si="7"/>
        <v>12.372205551858265</v>
      </c>
      <c r="L48" s="7">
        <f t="shared" si="6"/>
        <v>11.425725705117632</v>
      </c>
      <c r="M48" s="7">
        <f t="shared" si="5"/>
        <v>10.611777102928187</v>
      </c>
      <c r="N48" s="7">
        <f t="shared" si="4"/>
        <v>9.904344525296878</v>
      </c>
      <c r="O48" s="7">
        <f t="shared" si="3"/>
        <v>9.283803473347001</v>
      </c>
      <c r="P48" s="7">
        <f t="shared" si="9"/>
        <v>8.692442179026658</v>
      </c>
      <c r="Q48" s="7">
        <f t="shared" si="10"/>
        <v>8.206067747766738</v>
      </c>
      <c r="R48" s="7">
        <f aca="true" t="shared" si="16" ref="R48:R53">(261*1870*3.65/((($R$22+(58+$R$22*0.0243))*$D48*(1+0.048))))-0.2</f>
        <v>7.770138931814821</v>
      </c>
      <c r="S48" s="1">
        <v>52</v>
      </c>
      <c r="T48" s="2" t="s">
        <v>1</v>
      </c>
      <c r="U48" s="3">
        <v>53.99</v>
      </c>
      <c r="V48" t="s">
        <v>8</v>
      </c>
    </row>
    <row r="49" spans="1:22" ht="16.5">
      <c r="A49" t="s">
        <v>8</v>
      </c>
      <c r="B49" s="1">
        <v>54</v>
      </c>
      <c r="C49" s="2" t="s">
        <v>1</v>
      </c>
      <c r="D49" s="3">
        <v>55.99</v>
      </c>
      <c r="E49" s="7">
        <f>(261*1550*3.65/(((E22+(58+E22*0.0243))*$D49*(1+0.043))))-0.2</f>
        <v>14.710128919713531</v>
      </c>
      <c r="F49" s="7">
        <f t="shared" si="15"/>
        <v>13.852846433483412</v>
      </c>
      <c r="G49" s="7">
        <f t="shared" si="13"/>
        <v>14.12530659837352</v>
      </c>
      <c r="H49" s="7">
        <f t="shared" si="12"/>
        <v>13.393162541296824</v>
      </c>
      <c r="I49" s="7">
        <f t="shared" si="14"/>
        <v>13.937284395244214</v>
      </c>
      <c r="J49" s="7">
        <f t="shared" si="8"/>
        <v>12.997565316866352</v>
      </c>
      <c r="K49" s="7">
        <f t="shared" si="7"/>
        <v>11.923118016517732</v>
      </c>
      <c r="L49" s="7">
        <f t="shared" si="6"/>
        <v>11.010447058748007</v>
      </c>
      <c r="M49" s="7">
        <f t="shared" si="5"/>
        <v>10.225573241419768</v>
      </c>
      <c r="N49" s="7">
        <f t="shared" si="4"/>
        <v>9.543410625482736</v>
      </c>
      <c r="O49" s="7">
        <f t="shared" si="3"/>
        <v>8.945035712198688</v>
      </c>
      <c r="P49" s="7">
        <f t="shared" si="9"/>
        <v>8.37479823621449</v>
      </c>
      <c r="Q49" s="7">
        <f t="shared" si="10"/>
        <v>7.905797422788466</v>
      </c>
      <c r="R49" s="7">
        <f t="shared" si="16"/>
        <v>7.485440273775357</v>
      </c>
      <c r="S49" s="1">
        <v>54</v>
      </c>
      <c r="T49" s="2" t="s">
        <v>1</v>
      </c>
      <c r="U49" s="3">
        <v>55.99</v>
      </c>
      <c r="V49" t="s">
        <v>8</v>
      </c>
    </row>
    <row r="50" spans="1:22" ht="16.5">
      <c r="A50" t="s">
        <v>8</v>
      </c>
      <c r="B50" s="1">
        <v>56</v>
      </c>
      <c r="C50" s="2" t="s">
        <v>1</v>
      </c>
      <c r="D50" s="3">
        <v>57.99</v>
      </c>
      <c r="E50" s="7">
        <f>(261*1550*3.65/(((E22+(58+E22*0.0243))*$D50*(1+0.043))))-0.2</f>
        <v>14.195897882648055</v>
      </c>
      <c r="F50" s="7">
        <f t="shared" si="15"/>
        <v>13.36818195914358</v>
      </c>
      <c r="G50" s="7">
        <f t="shared" si="13"/>
        <v>13.631245325796403</v>
      </c>
      <c r="H50" s="7">
        <f t="shared" si="12"/>
        <v>12.924351969084483</v>
      </c>
      <c r="I50" s="7">
        <f t="shared" si="14"/>
        <v>13.449707764954711</v>
      </c>
      <c r="J50" s="7">
        <f t="shared" si="8"/>
        <v>12.542398380606087</v>
      </c>
      <c r="K50" s="7">
        <f t="shared" si="7"/>
        <v>11.50500737618258</v>
      </c>
      <c r="L50" s="7">
        <f t="shared" si="6"/>
        <v>10.623813257791015</v>
      </c>
      <c r="M50" s="7">
        <f t="shared" si="5"/>
        <v>9.866008721970905</v>
      </c>
      <c r="N50" s="7">
        <f t="shared" si="4"/>
        <v>9.207373011222252</v>
      </c>
      <c r="O50" s="7">
        <f t="shared" si="3"/>
        <v>8.629635273771418</v>
      </c>
      <c r="P50" s="7">
        <f t="shared" si="9"/>
        <v>8.079064549847375</v>
      </c>
      <c r="Q50" s="7">
        <f t="shared" si="10"/>
        <v>7.626238967096502</v>
      </c>
      <c r="R50" s="7">
        <f t="shared" si="16"/>
        <v>7.220379391768964</v>
      </c>
      <c r="S50" s="1">
        <v>56</v>
      </c>
      <c r="T50" s="2" t="s">
        <v>1</v>
      </c>
      <c r="U50" s="3">
        <v>57.99</v>
      </c>
      <c r="V50" t="s">
        <v>8</v>
      </c>
    </row>
    <row r="51" spans="1:22" ht="16.5">
      <c r="A51" s="6" t="s">
        <v>7</v>
      </c>
      <c r="B51" s="1">
        <v>58</v>
      </c>
      <c r="C51" s="2" t="s">
        <v>1</v>
      </c>
      <c r="D51" s="3">
        <v>59.99</v>
      </c>
      <c r="E51" s="7">
        <f>(261*1550*3.65/(((E22+(58+E22*0.0243))*$D51*(1+0.043))))-0.2</f>
        <v>13.715954629350902</v>
      </c>
      <c r="F51" s="7">
        <f t="shared" si="15"/>
        <v>12.91583383581824</v>
      </c>
      <c r="G51" s="7">
        <f t="shared" si="13"/>
        <v>13.170126961875871</v>
      </c>
      <c r="H51" s="7">
        <f t="shared" si="12"/>
        <v>12.486800644894302</v>
      </c>
      <c r="I51" s="7">
        <f t="shared" si="14"/>
        <v>12.994641661772356</v>
      </c>
      <c r="J51" s="7">
        <f t="shared" si="8"/>
        <v>12.11758096501662</v>
      </c>
      <c r="K51" s="7">
        <f t="shared" si="7"/>
        <v>11.114775424984627</v>
      </c>
      <c r="L51" s="7">
        <f t="shared" si="6"/>
        <v>10.262959340211717</v>
      </c>
      <c r="M51" s="7">
        <f t="shared" si="5"/>
        <v>9.5304191663126</v>
      </c>
      <c r="N51" s="7">
        <f t="shared" si="4"/>
        <v>8.893741638952797</v>
      </c>
      <c r="O51" s="7">
        <f t="shared" si="3"/>
        <v>8.335265036272787</v>
      </c>
      <c r="P51" s="7">
        <f t="shared" si="9"/>
        <v>7.803049729048994</v>
      </c>
      <c r="Q51" s="7">
        <f t="shared" si="10"/>
        <v>7.365320848506855</v>
      </c>
      <c r="R51" s="7">
        <f t="shared" si="16"/>
        <v>6.972992180841511</v>
      </c>
      <c r="S51" s="1">
        <v>58</v>
      </c>
      <c r="T51" s="2" t="s">
        <v>1</v>
      </c>
      <c r="U51" s="3">
        <v>59.99</v>
      </c>
      <c r="V51" s="5" t="s">
        <v>7</v>
      </c>
    </row>
    <row r="52" spans="1:22" ht="16.5">
      <c r="A52" s="73" t="s">
        <v>6</v>
      </c>
      <c r="B52" s="1">
        <v>60</v>
      </c>
      <c r="C52" s="2" t="s">
        <v>1</v>
      </c>
      <c r="D52" s="3">
        <v>61.99</v>
      </c>
      <c r="E52" s="7">
        <f>(261*1550*3.65/(((E22+(58+E22*0.0243))*$D52*(1+0.043))))-0.2</f>
        <v>13.26698045192387</v>
      </c>
      <c r="F52" s="7">
        <f t="shared" si="15"/>
        <v>12.492674170200619</v>
      </c>
      <c r="G52" s="7">
        <f t="shared" si="13"/>
        <v>12.738762968913267</v>
      </c>
      <c r="H52" s="7">
        <f t="shared" si="12"/>
        <v>12.077482992211797</v>
      </c>
      <c r="I52" s="7">
        <f t="shared" si="14"/>
        <v>12.568939398124272</v>
      </c>
      <c r="J52" s="7">
        <f t="shared" si="8"/>
        <v>11.720175545916229</v>
      </c>
      <c r="K52" s="7">
        <f t="shared" si="7"/>
        <v>10.749723790044003</v>
      </c>
      <c r="L52" s="7">
        <f t="shared" si="6"/>
        <v>9.925390076130034</v>
      </c>
      <c r="M52" s="7">
        <f t="shared" si="5"/>
        <v>9.2164840423793</v>
      </c>
      <c r="N52" s="7">
        <f t="shared" si="4"/>
        <v>8.6003478128856</v>
      </c>
      <c r="O52" s="7">
        <f t="shared" si="3"/>
        <v>8.059889490659858</v>
      </c>
      <c r="P52" s="7">
        <f t="shared" si="9"/>
        <v>7.5448451886699335</v>
      </c>
      <c r="Q52" s="7">
        <f t="shared" si="10"/>
        <v>7.121238872429847</v>
      </c>
      <c r="R52" s="7">
        <f t="shared" si="16"/>
        <v>6.741568009819038</v>
      </c>
      <c r="S52" s="1">
        <v>60</v>
      </c>
      <c r="T52" s="2" t="s">
        <v>1</v>
      </c>
      <c r="U52" s="3">
        <v>61.99</v>
      </c>
      <c r="V52" s="74" t="s">
        <v>6</v>
      </c>
    </row>
    <row r="53" spans="1:22" ht="16.5">
      <c r="A53" t="s">
        <v>8</v>
      </c>
      <c r="B53" s="1">
        <v>62</v>
      </c>
      <c r="C53" s="2" t="s">
        <v>1</v>
      </c>
      <c r="D53" s="3">
        <v>63.99</v>
      </c>
      <c r="E53" s="7">
        <f>(261*1550*3.65/(((E22+(58+E22*0.0243))*$D53*(1+0.043))))-0.2</f>
        <v>12.846071545784664</v>
      </c>
      <c r="F53" s="7">
        <f t="shared" si="15"/>
        <v>12.095966116748494</v>
      </c>
      <c r="G53" s="7">
        <f t="shared" si="13"/>
        <v>12.334363438708133</v>
      </c>
      <c r="H53" s="7">
        <f t="shared" si="12"/>
        <v>11.693751690689316</v>
      </c>
      <c r="I53" s="7">
        <f t="shared" si="14"/>
        <v>12.169847683852533</v>
      </c>
      <c r="J53" s="7">
        <f t="shared" si="8"/>
        <v>11.347611847028395</v>
      </c>
      <c r="K53" s="7">
        <f t="shared" si="7"/>
        <v>10.407491447801652</v>
      </c>
      <c r="L53" s="7">
        <f t="shared" si="6"/>
        <v>9.608922188143472</v>
      </c>
      <c r="M53" s="7">
        <f t="shared" si="5"/>
        <v>8.92217292994363</v>
      </c>
      <c r="N53" s="7">
        <f t="shared" si="4"/>
        <v>8.325293966569438</v>
      </c>
      <c r="O53" s="7">
        <f t="shared" si="3"/>
        <v>7.801727606282301</v>
      </c>
      <c r="P53" s="7">
        <f t="shared" si="9"/>
        <v>7.30278095398733</v>
      </c>
      <c r="Q53" s="7">
        <f t="shared" si="10"/>
        <v>6.892414403843198</v>
      </c>
      <c r="R53" s="7">
        <f t="shared" si="16"/>
        <v>6.524610109840321</v>
      </c>
      <c r="S53" s="1">
        <v>62</v>
      </c>
      <c r="T53" s="2" t="s">
        <v>1</v>
      </c>
      <c r="U53" s="3">
        <v>63.99</v>
      </c>
      <c r="V53" t="s">
        <v>8</v>
      </c>
    </row>
    <row r="54" spans="1:22" ht="16.5">
      <c r="A54" t="s">
        <v>8</v>
      </c>
      <c r="B54" s="1">
        <v>64</v>
      </c>
      <c r="C54" s="2" t="s">
        <v>1</v>
      </c>
      <c r="D54" s="3">
        <v>65.99</v>
      </c>
      <c r="E54" s="7">
        <f>(261*1550*3.65/(((E22+(58+E22*0.0243))*$D54*(1+0.043))))-0.2</f>
        <v>12.45067613600183</v>
      </c>
      <c r="F54" s="7">
        <f t="shared" si="15"/>
        <v>11.723304619044345</v>
      </c>
      <c r="G54" s="7">
        <f t="shared" si="13"/>
        <v>11.95447668499672</v>
      </c>
      <c r="H54" s="7">
        <f t="shared" si="12"/>
        <v>11.333280355920735</v>
      </c>
      <c r="I54" s="7">
        <f t="shared" si="14"/>
        <v>11.79494701151271</v>
      </c>
      <c r="J54" s="7">
        <f t="shared" si="8"/>
        <v>10.997631187927672</v>
      </c>
      <c r="K54" s="7">
        <f t="shared" si="7"/>
        <v>10.086003602740231</v>
      </c>
      <c r="L54" s="7">
        <f t="shared" si="6"/>
        <v>9.311637078637686</v>
      </c>
      <c r="M54" s="7">
        <f t="shared" si="5"/>
        <v>8.645701557616198</v>
      </c>
      <c r="N54" s="7">
        <f t="shared" si="4"/>
        <v>8.066912576462773</v>
      </c>
      <c r="O54" s="7">
        <f t="shared" si="3"/>
        <v>7.559214267707298</v>
      </c>
      <c r="P54" s="7">
        <f t="shared" si="9"/>
        <v>7.075389502131372</v>
      </c>
      <c r="Q54" s="7">
        <f t="shared" si="10"/>
        <v>6.677460186421067</v>
      </c>
      <c r="R54" s="7">
        <f>(261*1870*3.65/((($R$22+(58+$R$22*0.0243))*$D54*(1+0.043))))-0.2</f>
        <v>6.352063008664391</v>
      </c>
      <c r="S54" s="1">
        <v>64</v>
      </c>
      <c r="T54" s="2" t="s">
        <v>1</v>
      </c>
      <c r="U54" s="3">
        <v>65.99</v>
      </c>
      <c r="V54" t="s">
        <v>8</v>
      </c>
    </row>
    <row r="55" spans="1:22" ht="16.5">
      <c r="A55" t="s">
        <v>8</v>
      </c>
      <c r="B55" s="1">
        <v>66</v>
      </c>
      <c r="C55" s="2" t="s">
        <v>1</v>
      </c>
      <c r="D55" s="3">
        <v>67.99</v>
      </c>
      <c r="E55" s="7">
        <f>(261*1550*3.65/(((E22+(58+E22*0.0243))*$D55*(1+0.043))))-0.2</f>
        <v>12.07854270061422</v>
      </c>
      <c r="F55" s="7">
        <f t="shared" si="15"/>
        <v>11.37256761010055</v>
      </c>
      <c r="G55" s="7">
        <f t="shared" si="13"/>
        <v>11.596939497616317</v>
      </c>
      <c r="H55" s="7">
        <f t="shared" si="12"/>
        <v>10.994016336037792</v>
      </c>
      <c r="I55" s="7">
        <f t="shared" si="14"/>
        <v>11.442102563461152</v>
      </c>
      <c r="J55" s="7">
        <f t="shared" si="8"/>
        <v>10.66824065438075</v>
      </c>
      <c r="K55" s="7">
        <f t="shared" si="7"/>
        <v>9.78342958883406</v>
      </c>
      <c r="L55" s="7">
        <f t="shared" si="6"/>
        <v>9.031841900563332</v>
      </c>
      <c r="M55" s="7">
        <f t="shared" si="5"/>
        <v>8.385495599163008</v>
      </c>
      <c r="N55" s="7">
        <f t="shared" si="4"/>
        <v>7.823732327118376</v>
      </c>
      <c r="O55" s="7">
        <f t="shared" si="3"/>
        <v>7.33096851781151</v>
      </c>
      <c r="P55" s="7">
        <f t="shared" si="9"/>
        <v>6.8613759853750445</v>
      </c>
      <c r="Q55" s="7">
        <f t="shared" si="10"/>
        <v>6.47515219446869</v>
      </c>
      <c r="R55" s="7">
        <f>(261*1870*3.65/((($R$22+(58+$R$22*0.0243))*$D55*(1+0.048))))-0.2</f>
        <v>6.128986629337875</v>
      </c>
      <c r="S55" s="1">
        <v>66</v>
      </c>
      <c r="T55" s="2" t="s">
        <v>1</v>
      </c>
      <c r="U55" s="3">
        <v>67.99</v>
      </c>
      <c r="V55" t="s">
        <v>8</v>
      </c>
    </row>
    <row r="56" spans="1:22" ht="16.5">
      <c r="A56" t="s">
        <v>8</v>
      </c>
      <c r="B56" s="1">
        <v>68</v>
      </c>
      <c r="C56" s="2" t="s">
        <v>1</v>
      </c>
      <c r="D56" s="3">
        <v>69.99</v>
      </c>
      <c r="E56" s="7">
        <f>(261*1550*3.65/(((E22+(58+E22*0.0243))*$D56*(1+0.043))))-0.2</f>
        <v>11.727677071221041</v>
      </c>
      <c r="F56" s="7">
        <f t="shared" si="15"/>
        <v>11.041875579521879</v>
      </c>
      <c r="G56" s="7">
        <f t="shared" si="13"/>
        <v>11.259835925745588</v>
      </c>
      <c r="H56" s="7">
        <f t="shared" si="12"/>
        <v>10.67414160147463</v>
      </c>
      <c r="I56" s="7">
        <f t="shared" si="14"/>
        <v>11.109423536072633</v>
      </c>
      <c r="J56" s="7">
        <f t="shared" si="8"/>
        <v>10.357675126323004</v>
      </c>
      <c r="K56" s="7">
        <f t="shared" si="7"/>
        <v>9.49814798892453</v>
      </c>
      <c r="L56" s="7">
        <f t="shared" si="6"/>
        <v>8.768037302747548</v>
      </c>
      <c r="M56" s="7">
        <f t="shared" si="5"/>
        <v>8.140160677055192</v>
      </c>
      <c r="N56" s="7">
        <f t="shared" si="4"/>
        <v>7.594450077450754</v>
      </c>
      <c r="O56" s="7">
        <f t="shared" si="3"/>
        <v>7.1157672456923065</v>
      </c>
      <c r="P56" s="7">
        <f t="shared" si="9"/>
        <v>6.6595935597320945</v>
      </c>
      <c r="Q56" s="7">
        <f t="shared" si="10"/>
        <v>6.2844063109290795</v>
      </c>
      <c r="R56" s="7">
        <f>(261*1870*3.65/((($R$22+(58+$R$22*0.0243))*$D56*(1+0.048))))-0.2</f>
        <v>5.948132603638838</v>
      </c>
      <c r="S56" s="1">
        <v>68</v>
      </c>
      <c r="T56" s="2" t="s">
        <v>1</v>
      </c>
      <c r="U56" s="3">
        <v>69.99</v>
      </c>
      <c r="V56" t="s">
        <v>8</v>
      </c>
    </row>
    <row r="57" spans="1:22" ht="16.5">
      <c r="A57" t="s">
        <v>8</v>
      </c>
      <c r="B57" s="1">
        <v>70</v>
      </c>
      <c r="C57" s="2" t="s">
        <v>1</v>
      </c>
      <c r="D57" s="3">
        <v>71.99</v>
      </c>
      <c r="E57" s="7">
        <f>(261*1550*3.65/(((E22+(58+E22*0.0243))*$D57*(1+0.043))))-0.2</f>
        <v>11.396306684466742</v>
      </c>
      <c r="F57" s="7">
        <f t="shared" si="15"/>
        <v>10.729557880410285</v>
      </c>
      <c r="G57" s="7">
        <f t="shared" si="13"/>
        <v>10.941462931559016</v>
      </c>
      <c r="H57" s="7">
        <f t="shared" si="12"/>
        <v>10.37204015401041</v>
      </c>
      <c r="I57" s="7">
        <f t="shared" si="14"/>
        <v>10.795229244196744</v>
      </c>
      <c r="J57" s="7">
        <f t="shared" si="8"/>
        <v>10.064365635384735</v>
      </c>
      <c r="K57" s="7">
        <f t="shared" si="7"/>
        <v>9.228717568340434</v>
      </c>
      <c r="L57" s="7">
        <f t="shared" si="6"/>
        <v>8.518890551733588</v>
      </c>
      <c r="M57" s="7">
        <f t="shared" si="5"/>
        <v>7.908457366121584</v>
      </c>
      <c r="N57" s="7">
        <f t="shared" si="4"/>
        <v>7.377907499941359</v>
      </c>
      <c r="O57" s="7">
        <f t="shared" si="3"/>
        <v>6.912523260536248</v>
      </c>
      <c r="P57" s="7">
        <f t="shared" si="9"/>
        <v>6.469022826026521</v>
      </c>
      <c r="Q57" s="7">
        <f t="shared" si="10"/>
        <v>6.104258892928549</v>
      </c>
      <c r="R57" s="7">
        <f>(261*1870*3.65/((($R$22+(58+$R$22*0.0243))*$D57*(1+0.048))))-0.2</f>
        <v>5.777327419484404</v>
      </c>
      <c r="S57" s="1">
        <v>70</v>
      </c>
      <c r="T57" s="2" t="s">
        <v>1</v>
      </c>
      <c r="U57" s="3">
        <v>71.99</v>
      </c>
      <c r="V57" t="s">
        <v>8</v>
      </c>
    </row>
    <row r="58" spans="1:22" ht="16.5">
      <c r="A58" t="s">
        <v>8</v>
      </c>
      <c r="B58" s="1">
        <v>72</v>
      </c>
      <c r="C58" s="2" t="s">
        <v>1</v>
      </c>
      <c r="D58" s="3">
        <v>73.99</v>
      </c>
      <c r="E58" s="7">
        <f>(261*1550*3.65/(((E22+(58+E22*0.0243))*$D58*(1+0.043))))-0.2</f>
        <v>11.08285063136587</v>
      </c>
      <c r="F58" s="7">
        <f t="shared" si="15"/>
        <v>10.434124500753295</v>
      </c>
      <c r="G58" s="7">
        <f t="shared" si="13"/>
        <v>10.640301614311847</v>
      </c>
      <c r="H58" s="7">
        <f t="shared" si="12"/>
        <v>10.086270721546281</v>
      </c>
      <c r="I58" s="7">
        <f t="shared" si="14"/>
        <v>10.498020722931798</v>
      </c>
      <c r="J58" s="7">
        <f t="shared" si="8"/>
        <v>9.786912854322843</v>
      </c>
      <c r="K58" s="7">
        <f t="shared" si="7"/>
        <v>8.973852922622351</v>
      </c>
      <c r="L58" s="7">
        <f t="shared" si="6"/>
        <v>8.283213012830124</v>
      </c>
      <c r="M58" s="7">
        <f t="shared" si="5"/>
        <v>7.689280251210877</v>
      </c>
      <c r="N58" s="7">
        <f t="shared" si="4"/>
        <v>7.173071508592761</v>
      </c>
      <c r="O58" s="7">
        <f t="shared" si="3"/>
        <v>6.7202669215570285</v>
      </c>
      <c r="P58" s="7">
        <f t="shared" si="9"/>
        <v>6.288754605293273</v>
      </c>
      <c r="Q58" s="7">
        <f t="shared" si="10"/>
        <v>5.9338504892813395</v>
      </c>
      <c r="R58" s="7">
        <f>(261*1870*3.65/((($R$22+(58+$R$22*0.0243))*$D58*(1+0.043))))-0.2</f>
        <v>5.643636139231832</v>
      </c>
      <c r="S58" s="1">
        <v>72</v>
      </c>
      <c r="T58" s="2" t="s">
        <v>1</v>
      </c>
      <c r="U58" s="3">
        <v>73.99</v>
      </c>
      <c r="V58" t="s">
        <v>8</v>
      </c>
    </row>
    <row r="59" spans="1:22" ht="16.5">
      <c r="A59" t="s">
        <v>8</v>
      </c>
      <c r="B59" s="1">
        <v>74</v>
      </c>
      <c r="C59" s="2" t="s">
        <v>1</v>
      </c>
      <c r="D59" s="3">
        <v>75.99</v>
      </c>
      <c r="E59" s="7">
        <f>(261*1550*3.65/(((E22+(58+E22*0.0243))*$D59*(1+0.043))))-0.2</f>
        <v>10.78589443630426</v>
      </c>
      <c r="F59" s="7">
        <f t="shared" si="15"/>
        <v>10.154242292548181</v>
      </c>
      <c r="G59" s="7">
        <f t="shared" si="13"/>
        <v>10.354992978588415</v>
      </c>
      <c r="H59" s="7">
        <f t="shared" si="12"/>
        <v>9.815543764800756</v>
      </c>
      <c r="I59" s="7">
        <f t="shared" si="14"/>
        <v>10.216456813919248</v>
      </c>
      <c r="J59" s="7">
        <f t="shared" si="8"/>
        <v>9.524064772882577</v>
      </c>
      <c r="K59" s="7">
        <f t="shared" si="7"/>
        <v>8.73240397084916</v>
      </c>
      <c r="L59" s="7">
        <f t="shared" si="6"/>
        <v>8.059941187252283</v>
      </c>
      <c r="M59" s="7">
        <f t="shared" si="5"/>
        <v>7.48164029197385</v>
      </c>
      <c r="N59" s="7">
        <f t="shared" si="4"/>
        <v>6.979017777612559</v>
      </c>
      <c r="O59" s="7">
        <f t="shared" si="3"/>
        <v>6.538130668851225</v>
      </c>
      <c r="P59" s="7">
        <f t="shared" si="9"/>
        <v>6.117975434210412</v>
      </c>
      <c r="Q59" s="7">
        <f>(261*1870*3.65/((($Q$22+(58+$Q$22*0.0243))*$D59*(1+0.043))))-0.2</f>
        <v>5.801043059882089</v>
      </c>
      <c r="R59" s="7">
        <f aca="true" t="shared" si="17" ref="R59:R65">(261*1870*3.65/((($R$22+(58+$R$22*0.0243))*$D59*(1+0.048))))-0.2</f>
        <v>5.462689839830007</v>
      </c>
      <c r="S59" s="1">
        <v>74</v>
      </c>
      <c r="T59" s="2" t="s">
        <v>1</v>
      </c>
      <c r="U59" s="3">
        <v>75.99</v>
      </c>
      <c r="V59" t="s">
        <v>8</v>
      </c>
    </row>
    <row r="60" spans="1:22" ht="16.5">
      <c r="A60" s="37" t="s">
        <v>30</v>
      </c>
      <c r="B60" s="1">
        <v>76</v>
      </c>
      <c r="C60" s="2" t="s">
        <v>1</v>
      </c>
      <c r="D60" s="3">
        <v>77.99</v>
      </c>
      <c r="E60" s="7">
        <f>(261*1550*3.65/(((E22+(58+E22*0.0243))*$D60*(1+0.043))))-0.2</f>
        <v>10.50416871669138</v>
      </c>
      <c r="F60" s="7">
        <f t="shared" si="15"/>
        <v>9.88871485845283</v>
      </c>
      <c r="G60" s="7">
        <f t="shared" si="13"/>
        <v>10.0843174309903</v>
      </c>
      <c r="H60" s="7">
        <f t="shared" si="12"/>
        <v>9.558702021890104</v>
      </c>
      <c r="I60" s="7">
        <f t="shared" si="14"/>
        <v>9.949333931141474</v>
      </c>
      <c r="J60" s="7">
        <f t="shared" si="8"/>
        <v>9.274697808582474</v>
      </c>
      <c r="K60" s="7">
        <f t="shared" si="7"/>
        <v>8.503338604241925</v>
      </c>
      <c r="L60" s="7">
        <f t="shared" si="6"/>
        <v>7.848120666999626</v>
      </c>
      <c r="M60" s="7">
        <f t="shared" si="5"/>
        <v>7.284649901103895</v>
      </c>
      <c r="N60" s="7">
        <f t="shared" si="4"/>
        <v>6.794916796009467</v>
      </c>
      <c r="O60" s="7">
        <f t="shared" si="3"/>
        <v>6.365335934427549</v>
      </c>
      <c r="P60" s="7">
        <f t="shared" si="9"/>
        <v>5.955955292289387</v>
      </c>
      <c r="Q60" s="7">
        <f aca="true" t="shared" si="18" ref="Q60:Q65">(261*1870*3.65/((($Q$22+(58+$Q$22*0.0243))*$D60*(1+0.048))))-0.2</f>
        <v>5.6192537210145685</v>
      </c>
      <c r="R60" s="7">
        <f t="shared" si="17"/>
        <v>5.317474047040419</v>
      </c>
      <c r="S60" s="1">
        <v>76</v>
      </c>
      <c r="T60" s="2" t="s">
        <v>1</v>
      </c>
      <c r="U60" s="3">
        <v>77.99</v>
      </c>
      <c r="V60" s="37" t="s">
        <v>30</v>
      </c>
    </row>
    <row r="61" spans="1:22" ht="16.5">
      <c r="A61" s="37" t="s">
        <v>31</v>
      </c>
      <c r="B61" s="1">
        <v>78</v>
      </c>
      <c r="C61" s="2" t="s">
        <v>1</v>
      </c>
      <c r="D61" s="3">
        <v>79.99</v>
      </c>
      <c r="E61" s="7">
        <f>(261*1550*3.65/(((E22+(58+E22*0.0243))*$D61*(1+0.043))))-0.2</f>
        <v>10.236531044065018</v>
      </c>
      <c r="F61" s="7">
        <f t="shared" si="15"/>
        <v>9.63646545581618</v>
      </c>
      <c r="G61" s="7">
        <f t="shared" si="13"/>
        <v>9.827177352705757</v>
      </c>
      <c r="H61" s="7">
        <f t="shared" si="12"/>
        <v>9.314703971586564</v>
      </c>
      <c r="I61" s="7">
        <f t="shared" si="14"/>
        <v>9.695568862229324</v>
      </c>
      <c r="J61" s="7">
        <f t="shared" si="8"/>
        <v>9.037800751235745</v>
      </c>
      <c r="K61" s="7">
        <f t="shared" si="7"/>
        <v>8.285727937802573</v>
      </c>
      <c r="L61" s="7">
        <f t="shared" si="6"/>
        <v>7.6468924968033605</v>
      </c>
      <c r="M61" s="7">
        <f t="shared" si="5"/>
        <v>7.0975102611213</v>
      </c>
      <c r="N61" s="7">
        <f t="shared" si="4"/>
        <v>6.6200220142615125</v>
      </c>
      <c r="O61" s="7">
        <f t="shared" si="3"/>
        <v>6.20118201682716</v>
      </c>
      <c r="P61" s="7">
        <f t="shared" si="9"/>
        <v>5.802037170216894</v>
      </c>
      <c r="Q61" s="7">
        <f t="shared" si="18"/>
        <v>5.473754190547897</v>
      </c>
      <c r="R61" s="7">
        <f t="shared" si="17"/>
        <v>5.1795199516024795</v>
      </c>
      <c r="S61" s="1">
        <v>78</v>
      </c>
      <c r="T61" s="2" t="s">
        <v>1</v>
      </c>
      <c r="U61" s="3">
        <v>79.99</v>
      </c>
      <c r="V61" s="37" t="s">
        <v>31</v>
      </c>
    </row>
    <row r="62" spans="1:23" ht="16.5">
      <c r="A62" s="76">
        <v>4.5</v>
      </c>
      <c r="B62" s="1">
        <v>80</v>
      </c>
      <c r="C62" s="2" t="s">
        <v>1</v>
      </c>
      <c r="D62" s="3">
        <v>81.99</v>
      </c>
      <c r="E62" s="7">
        <f>(261*1550*3.65/(((E22+(58+E22*0.0243))*$D62*(1+0.043))))-0.2</f>
        <v>9.981950459992204</v>
      </c>
      <c r="F62" s="7">
        <f t="shared" si="15"/>
        <v>9.396522402862987</v>
      </c>
      <c r="G62" s="7">
        <f t="shared" si="13"/>
        <v>9.582582222745867</v>
      </c>
      <c r="H62" s="7">
        <f t="shared" si="12"/>
        <v>9.08260971688266</v>
      </c>
      <c r="I62" s="7">
        <f t="shared" si="14"/>
        <v>9.454184086958454</v>
      </c>
      <c r="J62" s="7">
        <f t="shared" si="8"/>
        <v>8.812461057340494</v>
      </c>
      <c r="K62" s="7">
        <f t="shared" si="7"/>
        <v>8.078733720512597</v>
      </c>
      <c r="L62" s="7">
        <f t="shared" si="6"/>
        <v>7.4554815321295385</v>
      </c>
      <c r="M62" s="7">
        <f t="shared" si="5"/>
        <v>6.919500497464238</v>
      </c>
      <c r="N62" s="7">
        <f t="shared" si="4"/>
        <v>6.4536597258297155</v>
      </c>
      <c r="O62" s="7">
        <f t="shared" si="3"/>
        <v>6.0450365840468905</v>
      </c>
      <c r="P62" s="7">
        <f t="shared" si="9"/>
        <v>5.65562816496706</v>
      </c>
      <c r="Q62" s="7">
        <f t="shared" si="18"/>
        <v>5.335353063811761</v>
      </c>
      <c r="R62" s="7">
        <f t="shared" si="17"/>
        <v>5.048296145001613</v>
      </c>
      <c r="S62" s="1">
        <v>80</v>
      </c>
      <c r="T62" s="2" t="s">
        <v>1</v>
      </c>
      <c r="U62" s="3">
        <v>81.99</v>
      </c>
      <c r="V62" s="38">
        <v>4.5</v>
      </c>
      <c r="W62" s="29"/>
    </row>
    <row r="63" spans="1:22" ht="16.5">
      <c r="A63" s="39" t="s">
        <v>32</v>
      </c>
      <c r="B63" s="1">
        <v>82</v>
      </c>
      <c r="C63" s="2" t="s">
        <v>1</v>
      </c>
      <c r="D63" s="3">
        <v>83.99</v>
      </c>
      <c r="E63" s="7">
        <f>(261*1550*3.65/(((E22+(58+E22*0.0243))*$D63*(1+0.043))))-0.2</f>
        <v>9.739494204247658</v>
      </c>
      <c r="F63" s="7">
        <f t="shared" si="15"/>
        <v>9.168006569957571</v>
      </c>
      <c r="G63" s="7">
        <f t="shared" si="13"/>
        <v>9.34963586668572</v>
      </c>
      <c r="H63" s="7">
        <f t="shared" si="12"/>
        <v>8.861568885429328</v>
      </c>
      <c r="I63" s="7">
        <f t="shared" si="14"/>
        <v>9.224295193353061</v>
      </c>
      <c r="J63" s="7">
        <f t="shared" si="8"/>
        <v>8.597853102647305</v>
      </c>
      <c r="K63" s="7">
        <f t="shared" si="7"/>
        <v>7.881597544288936</v>
      </c>
      <c r="L63" s="7">
        <f t="shared" si="6"/>
        <v>7.273186460522691</v>
      </c>
      <c r="M63" s="7">
        <f t="shared" si="5"/>
        <v>6.749968398465208</v>
      </c>
      <c r="N63" s="7">
        <f t="shared" si="4"/>
        <v>6.295220394341927</v>
      </c>
      <c r="O63" s="7">
        <f t="shared" si="3"/>
        <v>5.896327533349263</v>
      </c>
      <c r="P63" s="7">
        <f t="shared" si="9"/>
        <v>5.5161918471919185</v>
      </c>
      <c r="Q63" s="7">
        <f t="shared" si="18"/>
        <v>5.203543251600502</v>
      </c>
      <c r="R63" s="7">
        <f t="shared" si="17"/>
        <v>4.923321835083727</v>
      </c>
      <c r="S63" s="1">
        <v>82</v>
      </c>
      <c r="T63" s="2" t="s">
        <v>1</v>
      </c>
      <c r="U63" s="3">
        <v>83.99</v>
      </c>
      <c r="V63" s="39" t="s">
        <v>32</v>
      </c>
    </row>
    <row r="64" spans="1:22" ht="16.5">
      <c r="A64" t="s">
        <v>8</v>
      </c>
      <c r="B64" s="1">
        <v>84</v>
      </c>
      <c r="C64" s="2" t="s">
        <v>1</v>
      </c>
      <c r="D64" s="4">
        <v>85</v>
      </c>
      <c r="E64" s="7">
        <f>(261*1550*3.65/(((E22+(58+E22*0.0243))*$D64*(1+0.043))))-0.2</f>
        <v>9.621389626056006</v>
      </c>
      <c r="F64" s="7">
        <f t="shared" si="15"/>
        <v>9.056692609538073</v>
      </c>
      <c r="G64" s="7">
        <f t="shared" si="13"/>
        <v>9.236163722858041</v>
      </c>
      <c r="H64" s="7">
        <f t="shared" si="12"/>
        <v>8.753896125731874</v>
      </c>
      <c r="I64" s="7">
        <f t="shared" si="14"/>
        <v>9.112312391643808</v>
      </c>
      <c r="J64" s="7">
        <f t="shared" si="8"/>
        <v>8.493313906957024</v>
      </c>
      <c r="K64" s="7">
        <f t="shared" si="7"/>
        <v>7.78556914993915</v>
      </c>
      <c r="L64" s="7">
        <f t="shared" si="6"/>
        <v>7.184387421403539</v>
      </c>
      <c r="M64" s="7">
        <f t="shared" si="5"/>
        <v>6.667386421024621</v>
      </c>
      <c r="N64" s="7">
        <f t="shared" si="4"/>
        <v>6.218041893185627</v>
      </c>
      <c r="O64" s="7">
        <f t="shared" si="3"/>
        <v>5.823888817952994</v>
      </c>
      <c r="P64" s="7">
        <f t="shared" si="9"/>
        <v>5.448270038184108</v>
      </c>
      <c r="Q64" s="7">
        <f t="shared" si="18"/>
        <v>5.1393364435520725</v>
      </c>
      <c r="R64" s="7">
        <f t="shared" si="17"/>
        <v>4.862444716808026</v>
      </c>
      <c r="S64" s="1">
        <v>84</v>
      </c>
      <c r="T64" s="2" t="s">
        <v>1</v>
      </c>
      <c r="U64" s="4">
        <v>85</v>
      </c>
      <c r="V64" t="s">
        <v>8</v>
      </c>
    </row>
    <row r="65" spans="1:22" ht="16.5">
      <c r="A65" t="s">
        <v>8</v>
      </c>
      <c r="B65" s="1">
        <v>85.01</v>
      </c>
      <c r="C65" s="2" t="s">
        <v>1</v>
      </c>
      <c r="D65" s="4">
        <v>90</v>
      </c>
      <c r="E65" s="7">
        <f>(261*1550*3.65/(((E22+(58+E22*0.0243))*$D65*(1+0.043))))-0.2</f>
        <v>9.075756869052897</v>
      </c>
      <c r="F65" s="7">
        <f t="shared" si="15"/>
        <v>8.54243190900818</v>
      </c>
      <c r="G65" s="7">
        <f t="shared" si="13"/>
        <v>8.711932404921482</v>
      </c>
      <c r="H65" s="7">
        <f t="shared" si="12"/>
        <v>8.256457452080102</v>
      </c>
      <c r="I65" s="7">
        <f t="shared" si="14"/>
        <v>8.594961703219152</v>
      </c>
      <c r="J65" s="7">
        <f t="shared" si="8"/>
        <v>8.01035202323719</v>
      </c>
      <c r="K65" s="7">
        <f t="shared" si="7"/>
        <v>7.341926419386974</v>
      </c>
      <c r="L65" s="7">
        <f t="shared" si="6"/>
        <v>6.774143675770009</v>
      </c>
      <c r="M65" s="7">
        <f t="shared" si="5"/>
        <v>6.285864953189921</v>
      </c>
      <c r="N65" s="7">
        <f t="shared" si="4"/>
        <v>5.86148401023087</v>
      </c>
      <c r="O65" s="7">
        <f t="shared" si="3"/>
        <v>5.489228328066717</v>
      </c>
      <c r="P65" s="7">
        <f t="shared" si="9"/>
        <v>5.134477258284991</v>
      </c>
      <c r="Q65" s="7">
        <f t="shared" si="18"/>
        <v>4.842706641132513</v>
      </c>
      <c r="R65" s="7">
        <f t="shared" si="17"/>
        <v>4.5811977880964685</v>
      </c>
      <c r="S65" s="1">
        <v>85.01</v>
      </c>
      <c r="T65" s="2" t="s">
        <v>1</v>
      </c>
      <c r="U65" s="4">
        <v>90</v>
      </c>
      <c r="V65" t="s">
        <v>8</v>
      </c>
    </row>
    <row r="66" spans="1:22" ht="16.5">
      <c r="A66" t="s">
        <v>8</v>
      </c>
      <c r="B66" s="1">
        <v>90.01</v>
      </c>
      <c r="C66" s="2" t="s">
        <v>1</v>
      </c>
      <c r="D66" s="3">
        <v>99.99</v>
      </c>
      <c r="E66" s="7">
        <f>(261*1550*3.65/(((E22+(58+E22*0.0243))*$D66*(1+0.043))))-0.2</f>
        <v>8.149016083755983</v>
      </c>
      <c r="F66" s="7">
        <f t="shared" si="15"/>
        <v>7.66897561566893</v>
      </c>
      <c r="G66" s="7">
        <f t="shared" si="13"/>
        <v>7.821541318561191</v>
      </c>
      <c r="H66" s="7">
        <f t="shared" si="12"/>
        <v>7.411572864158508</v>
      </c>
      <c r="I66" s="7">
        <f t="shared" si="14"/>
        <v>7.7162571586130975</v>
      </c>
      <c r="J66" s="7">
        <f t="shared" si="8"/>
        <v>7.19005582649612</v>
      </c>
      <c r="K66" s="7">
        <f t="shared" si="7"/>
        <v>6.588412618710149</v>
      </c>
      <c r="L66" s="7">
        <f t="shared" si="6"/>
        <v>6.077357043897399</v>
      </c>
      <c r="M66" s="7">
        <f t="shared" si="5"/>
        <v>5.637862244095337</v>
      </c>
      <c r="N66" s="7">
        <f t="shared" si="4"/>
        <v>5.255881197327516</v>
      </c>
      <c r="O66" s="7">
        <f t="shared" si="3"/>
        <v>4.920817577017747</v>
      </c>
      <c r="P66" s="7">
        <f t="shared" si="9"/>
        <v>4.601509683424835</v>
      </c>
      <c r="Q66" s="25"/>
      <c r="R66" s="27"/>
      <c r="S66" s="1">
        <v>90.01</v>
      </c>
      <c r="T66" s="2" t="s">
        <v>1</v>
      </c>
      <c r="U66" s="3">
        <v>99.99</v>
      </c>
      <c r="V66" t="s">
        <v>8</v>
      </c>
    </row>
    <row r="67" spans="1:22" ht="16.5">
      <c r="A67" t="s">
        <v>8</v>
      </c>
      <c r="B67" s="1">
        <v>100</v>
      </c>
      <c r="C67" s="2" t="s">
        <v>1</v>
      </c>
      <c r="D67" s="4">
        <v>109.99</v>
      </c>
      <c r="E67" s="7">
        <f>(261*1550*3.65/(((E22+(58+E22*0.0243))*$D67*(1+0.043))))-0.2</f>
        <v>7.389945615190115</v>
      </c>
      <c r="F67" s="7">
        <f t="shared" si="15"/>
        <v>6.95354915729372</v>
      </c>
      <c r="G67" s="7">
        <f t="shared" si="13"/>
        <v>7.092243989843926</v>
      </c>
      <c r="H67" s="7">
        <f t="shared" si="12"/>
        <v>6.719548783409485</v>
      </c>
      <c r="I67" s="7">
        <f t="shared" si="14"/>
        <v>6.996531987359973</v>
      </c>
      <c r="J67" s="7">
        <f t="shared" si="8"/>
        <v>6.518171489147623</v>
      </c>
      <c r="K67" s="7">
        <f t="shared" si="7"/>
        <v>5.971228091143083</v>
      </c>
      <c r="L67" s="7">
        <f t="shared" si="6"/>
        <v>5.506636338024374</v>
      </c>
      <c r="M67" s="7">
        <f t="shared" si="5"/>
        <v>5.107099243450247</v>
      </c>
      <c r="N67" s="7">
        <f t="shared" si="4"/>
        <v>4.759846903543762</v>
      </c>
      <c r="O67" s="7">
        <f t="shared" si="3"/>
        <v>4.455246381725653</v>
      </c>
      <c r="P67" s="25"/>
      <c r="Q67" s="7"/>
      <c r="R67" s="7"/>
      <c r="S67" s="1">
        <v>100</v>
      </c>
      <c r="T67" s="2" t="s">
        <v>1</v>
      </c>
      <c r="U67" s="4">
        <v>109.99</v>
      </c>
      <c r="V67" t="s">
        <v>8</v>
      </c>
    </row>
    <row r="68" spans="1:22" ht="16.5">
      <c r="A68" t="s">
        <v>8</v>
      </c>
      <c r="B68" s="1">
        <v>110</v>
      </c>
      <c r="C68" s="2" t="s">
        <v>1</v>
      </c>
      <c r="D68" s="4">
        <v>119.99</v>
      </c>
      <c r="E68" s="7">
        <f>(261*1550*3.65/(((E22+(58+E22*0.0243))*$D68*(1+0.043))))-0.2</f>
        <v>6.757397434909248</v>
      </c>
      <c r="F68" s="7">
        <f t="shared" si="15"/>
        <v>6.357370379287742</v>
      </c>
      <c r="G68" s="7">
        <f t="shared" si="13"/>
        <v>6.484506345886603</v>
      </c>
      <c r="H68" s="7">
        <f t="shared" si="12"/>
        <v>6.142871661698552</v>
      </c>
      <c r="I68" s="7">
        <f t="shared" si="14"/>
        <v>6.396771008331724</v>
      </c>
      <c r="J68" s="7">
        <f t="shared" si="8"/>
        <v>5.958277207195159</v>
      </c>
      <c r="K68" s="7">
        <f t="shared" si="7"/>
        <v>5.456916224225583</v>
      </c>
      <c r="L68" s="7">
        <f t="shared" si="6"/>
        <v>5.031043677133934</v>
      </c>
      <c r="M68" s="7">
        <f t="shared" si="5"/>
        <v>4.664804115235376</v>
      </c>
      <c r="N68" s="25"/>
      <c r="O68" s="24"/>
      <c r="P68" s="28"/>
      <c r="Q68" s="7" t="s">
        <v>36</v>
      </c>
      <c r="R68" s="7"/>
      <c r="S68" s="1">
        <v>110</v>
      </c>
      <c r="T68" s="2" t="s">
        <v>1</v>
      </c>
      <c r="U68" s="4">
        <v>119.99</v>
      </c>
      <c r="V68" t="s">
        <v>8</v>
      </c>
    </row>
    <row r="69" spans="1:22" ht="17.25" thickBot="1">
      <c r="A69" s="77" t="s">
        <v>7</v>
      </c>
      <c r="B69" s="16">
        <v>120</v>
      </c>
      <c r="C69" s="17" t="s">
        <v>1</v>
      </c>
      <c r="D69" s="18">
        <v>125</v>
      </c>
      <c r="E69" s="7">
        <f>(261*1550*3.65/(((E22+(58+E22*0.0243))*$D69*(1+0.043))))-0.2</f>
        <v>6.478544945718085</v>
      </c>
      <c r="F69" s="7">
        <f t="shared" si="15"/>
        <v>6.094550974485889</v>
      </c>
      <c r="G69" s="7">
        <f t="shared" si="13"/>
        <v>6.2165913315434675</v>
      </c>
      <c r="H69" s="7">
        <f t="shared" si="12"/>
        <v>5.888649365497674</v>
      </c>
      <c r="I69" s="7">
        <f t="shared" si="14"/>
        <v>6.132372426317788</v>
      </c>
      <c r="J69" s="7">
        <f t="shared" si="8"/>
        <v>5.7114534567307755</v>
      </c>
      <c r="K69" s="7">
        <f t="shared" si="7"/>
        <v>5.2301870219586215</v>
      </c>
      <c r="L69" s="7">
        <f t="shared" si="6"/>
        <v>4.821383446554406</v>
      </c>
      <c r="M69" s="7">
        <f t="shared" si="5"/>
        <v>4.469822766296742</v>
      </c>
      <c r="N69" s="26"/>
      <c r="O69" s="7"/>
      <c r="P69" s="7"/>
      <c r="Q69" s="7"/>
      <c r="R69" s="7"/>
      <c r="S69" s="1">
        <v>120</v>
      </c>
      <c r="T69" s="2" t="s">
        <v>1</v>
      </c>
      <c r="U69" s="4">
        <v>125</v>
      </c>
      <c r="V69" s="78" t="s">
        <v>7</v>
      </c>
    </row>
    <row r="70" spans="2:21" s="43" customFormat="1" ht="12">
      <c r="B70" s="63" t="s">
        <v>24</v>
      </c>
      <c r="C70" s="49"/>
      <c r="D70" s="64"/>
      <c r="E70" s="47">
        <v>1524</v>
      </c>
      <c r="F70" s="47">
        <v>1600</v>
      </c>
      <c r="G70" s="47">
        <v>1701</v>
      </c>
      <c r="H70" s="47">
        <v>1801</v>
      </c>
      <c r="I70" s="47">
        <v>1901</v>
      </c>
      <c r="J70" s="47">
        <v>2051</v>
      </c>
      <c r="K70" s="47">
        <v>2201</v>
      </c>
      <c r="L70" s="47">
        <v>2401</v>
      </c>
      <c r="M70" s="47">
        <v>2601</v>
      </c>
      <c r="N70" s="54">
        <v>2801</v>
      </c>
      <c r="O70" s="47">
        <v>3001</v>
      </c>
      <c r="P70" s="47">
        <v>3201</v>
      </c>
      <c r="Q70" s="47">
        <v>3401</v>
      </c>
      <c r="R70" s="47">
        <v>3601</v>
      </c>
      <c r="S70" s="107" t="s">
        <v>23</v>
      </c>
      <c r="T70" s="108"/>
      <c r="U70" s="109"/>
    </row>
    <row r="71" spans="2:21" s="43" customFormat="1" ht="12">
      <c r="B71" s="65"/>
      <c r="C71" s="66"/>
      <c r="D71" s="56"/>
      <c r="E71" s="54" t="s">
        <v>0</v>
      </c>
      <c r="F71" s="54" t="s">
        <v>0</v>
      </c>
      <c r="G71" s="54" t="s">
        <v>0</v>
      </c>
      <c r="H71" s="54" t="s">
        <v>0</v>
      </c>
      <c r="I71" s="54" t="s">
        <v>0</v>
      </c>
      <c r="J71" s="54" t="s">
        <v>0</v>
      </c>
      <c r="K71" s="54" t="s">
        <v>0</v>
      </c>
      <c r="L71" s="54" t="s">
        <v>0</v>
      </c>
      <c r="M71" s="54" t="s">
        <v>0</v>
      </c>
      <c r="N71" s="54" t="s">
        <v>0</v>
      </c>
      <c r="O71" s="54" t="s">
        <v>0</v>
      </c>
      <c r="P71" s="54" t="s">
        <v>0</v>
      </c>
      <c r="Q71" s="54" t="s">
        <v>0</v>
      </c>
      <c r="R71" s="54" t="s">
        <v>0</v>
      </c>
      <c r="S71" s="67"/>
      <c r="T71" s="66"/>
      <c r="U71" s="56"/>
    </row>
    <row r="72" spans="2:21" s="43" customFormat="1" ht="12">
      <c r="B72" s="84" t="s">
        <v>25</v>
      </c>
      <c r="C72" s="85"/>
      <c r="D72" s="56"/>
      <c r="E72" s="54">
        <v>1599</v>
      </c>
      <c r="F72" s="54">
        <v>1700</v>
      </c>
      <c r="G72" s="54">
        <v>1800</v>
      </c>
      <c r="H72" s="54">
        <v>1900</v>
      </c>
      <c r="I72" s="54">
        <v>2050</v>
      </c>
      <c r="J72" s="54">
        <v>2200</v>
      </c>
      <c r="K72" s="54">
        <v>2400</v>
      </c>
      <c r="L72" s="54">
        <v>2600</v>
      </c>
      <c r="M72" s="54">
        <v>2800</v>
      </c>
      <c r="N72" s="54">
        <v>3000</v>
      </c>
      <c r="O72" s="54">
        <v>3200</v>
      </c>
      <c r="P72" s="54">
        <v>3400</v>
      </c>
      <c r="Q72" s="54">
        <v>3600</v>
      </c>
      <c r="R72" s="54">
        <v>3800</v>
      </c>
      <c r="S72" s="67"/>
      <c r="T72" s="99" t="s">
        <v>26</v>
      </c>
      <c r="U72" s="110"/>
    </row>
    <row r="73" spans="2:21" s="43" customFormat="1" ht="12">
      <c r="B73" s="84" t="s">
        <v>52</v>
      </c>
      <c r="C73" s="85"/>
      <c r="D73" s="55" t="s">
        <v>53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1" t="s">
        <v>53</v>
      </c>
      <c r="T73" s="99" t="s">
        <v>54</v>
      </c>
      <c r="U73" s="100"/>
    </row>
    <row r="74" spans="2:21" s="43" customFormat="1" ht="12.75" thickBot="1">
      <c r="B74" s="57" t="s">
        <v>55</v>
      </c>
      <c r="C74" s="58"/>
      <c r="D74" s="59" t="s">
        <v>56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 t="s">
        <v>57</v>
      </c>
      <c r="T74" s="62"/>
      <c r="U74" s="79" t="s">
        <v>59</v>
      </c>
    </row>
    <row r="75" ht="16.5" hidden="1">
      <c r="E75" t="s">
        <v>4</v>
      </c>
    </row>
    <row r="76" ht="16.5" hidden="1"/>
    <row r="77" ht="16.5" hidden="1">
      <c r="E77" s="9" t="s">
        <v>3</v>
      </c>
    </row>
    <row r="78" ht="16.5" hidden="1">
      <c r="E78" s="9" t="s">
        <v>2</v>
      </c>
    </row>
    <row r="79" ht="16.5" hidden="1">
      <c r="E79" s="9" t="s">
        <v>5</v>
      </c>
    </row>
  </sheetData>
  <mergeCells count="33">
    <mergeCell ref="F6:L6"/>
    <mergeCell ref="F7:L7"/>
    <mergeCell ref="F8:L8"/>
    <mergeCell ref="F11:L11"/>
    <mergeCell ref="F9:L9"/>
    <mergeCell ref="F12:L12"/>
    <mergeCell ref="T73:U73"/>
    <mergeCell ref="B12:E12"/>
    <mergeCell ref="T19:U19"/>
    <mergeCell ref="S22:U22"/>
    <mergeCell ref="S70:U70"/>
    <mergeCell ref="T72:U72"/>
    <mergeCell ref="Q15:R15"/>
    <mergeCell ref="F13:L13"/>
    <mergeCell ref="B13:E13"/>
    <mergeCell ref="F10:L10"/>
    <mergeCell ref="B2:E2"/>
    <mergeCell ref="B3:E3"/>
    <mergeCell ref="B4:E4"/>
    <mergeCell ref="B5:E5"/>
    <mergeCell ref="B10:E10"/>
    <mergeCell ref="F2:L2"/>
    <mergeCell ref="F3:L3"/>
    <mergeCell ref="F4:L4"/>
    <mergeCell ref="F5:L5"/>
    <mergeCell ref="B22:D22"/>
    <mergeCell ref="B72:C72"/>
    <mergeCell ref="B73:C73"/>
    <mergeCell ref="B6:E6"/>
    <mergeCell ref="B7:E7"/>
    <mergeCell ref="B8:E8"/>
    <mergeCell ref="B11:E11"/>
    <mergeCell ref="B9:E9"/>
  </mergeCells>
  <printOptions/>
  <pageMargins left="0.46" right="0.56" top="0.25" bottom="0.19" header="0.25" footer="0.21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UW730</cp:lastModifiedBy>
  <cp:lastPrinted>2008-01-23T02:18:59Z</cp:lastPrinted>
  <dcterms:created xsi:type="dcterms:W3CDTF">2000-03-10T04:47:02Z</dcterms:created>
  <dcterms:modified xsi:type="dcterms:W3CDTF">2008-01-23T02:19:06Z</dcterms:modified>
  <cp:category/>
  <cp:version/>
  <cp:contentType/>
  <cp:contentStatus/>
</cp:coreProperties>
</file>